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š J.Badalića\Desktop\"/>
    </mc:Choice>
  </mc:AlternateContent>
  <bookViews>
    <workbookView xWindow="0" yWindow="0" windowWidth="14640" windowHeight="8055" firstSheet="2" activeTab="2"/>
  </bookViews>
  <sheets>
    <sheet name="SAŽETAK" sheetId="1" r:id="rId1"/>
    <sheet name=" Račun prihoda i rashoda" sheetId="3" r:id="rId2"/>
    <sheet name="Rashodi i prihodi prema izvoru" sheetId="8" r:id="rId3"/>
    <sheet name="Rashodi prema funkcijskoj k " sheetId="11" r:id="rId4"/>
    <sheet name="Račun financiranja " sheetId="9" r:id="rId5"/>
    <sheet name="Račun fin prema izvorima f" sheetId="10" r:id="rId6"/>
    <sheet name="Programska klasifikacija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7" l="1"/>
  <c r="E29" i="7"/>
  <c r="E182" i="7"/>
  <c r="E392" i="7"/>
  <c r="E403" i="7"/>
  <c r="E386" i="7"/>
  <c r="E268" i="7"/>
  <c r="E174" i="7"/>
  <c r="E155" i="7"/>
  <c r="E141" i="7"/>
  <c r="E128" i="7"/>
  <c r="E114" i="7"/>
  <c r="E31" i="7"/>
  <c r="E23" i="7"/>
  <c r="E21" i="7"/>
  <c r="D27" i="7"/>
  <c r="D26" i="7" s="1"/>
  <c r="D25" i="7" s="1"/>
  <c r="D24" i="7" s="1"/>
  <c r="D23" i="7" s="1"/>
  <c r="C27" i="7"/>
  <c r="C26" i="7" s="1"/>
  <c r="C25" i="7" s="1"/>
  <c r="C24" i="7" s="1"/>
  <c r="C23" i="7" s="1"/>
  <c r="D19" i="7"/>
  <c r="D18" i="7" s="1"/>
  <c r="D17" i="7" s="1"/>
  <c r="C19" i="7"/>
  <c r="C18" i="7" s="1"/>
  <c r="C17" i="7" s="1"/>
  <c r="D100" i="7"/>
  <c r="D99" i="7" s="1"/>
  <c r="D98" i="7" s="1"/>
  <c r="D97" i="7" s="1"/>
  <c r="D96" i="7" s="1"/>
  <c r="D145" i="7"/>
  <c r="D147" i="7"/>
  <c r="D149" i="7"/>
  <c r="D152" i="7"/>
  <c r="D151" i="7" s="1"/>
  <c r="D277" i="7"/>
  <c r="D276" i="7" s="1"/>
  <c r="D275" i="7" s="1"/>
  <c r="D356" i="7"/>
  <c r="C356" i="7"/>
  <c r="D375" i="7"/>
  <c r="D374" i="7" s="1"/>
  <c r="C375" i="7"/>
  <c r="C374" i="7" s="1"/>
  <c r="D368" i="7"/>
  <c r="D371" i="7"/>
  <c r="C371" i="7"/>
  <c r="D380" i="7"/>
  <c r="C33" i="7"/>
  <c r="C32" i="7" s="1"/>
  <c r="C31" i="7" s="1"/>
  <c r="C100" i="7"/>
  <c r="C99" i="7" s="1"/>
  <c r="C98" i="7" s="1"/>
  <c r="C97" i="7" s="1"/>
  <c r="C96" i="7" s="1"/>
  <c r="C145" i="7"/>
  <c r="C147" i="7"/>
  <c r="C149" i="7"/>
  <c r="C152" i="7"/>
  <c r="C151" i="7" s="1"/>
  <c r="C122" i="7"/>
  <c r="C118" i="7"/>
  <c r="C30" i="7" l="1"/>
  <c r="D144" i="7"/>
  <c r="D143" i="7" s="1"/>
  <c r="D142" i="7" s="1"/>
  <c r="D141" i="7" s="1"/>
  <c r="D367" i="7"/>
  <c r="C144" i="7"/>
  <c r="C143" i="7" s="1"/>
  <c r="C142" i="7" s="1"/>
  <c r="C141" i="7" s="1"/>
  <c r="E38" i="8"/>
  <c r="E32" i="8"/>
  <c r="E19" i="8"/>
  <c r="I20" i="3" l="1"/>
  <c r="H99" i="3"/>
  <c r="H86" i="3"/>
  <c r="H52" i="3"/>
  <c r="H31" i="3"/>
  <c r="C14" i="11"/>
  <c r="C65" i="8"/>
  <c r="C54" i="8"/>
  <c r="C16" i="8"/>
  <c r="G16" i="1"/>
  <c r="G10" i="1"/>
  <c r="G13" i="1"/>
  <c r="E26" i="8" l="1"/>
  <c r="C26" i="8"/>
  <c r="E65" i="8" l="1"/>
  <c r="E16" i="8"/>
  <c r="I26" i="3"/>
  <c r="I25" i="3" s="1"/>
  <c r="H26" i="3"/>
  <c r="G26" i="3"/>
  <c r="I17" i="3"/>
  <c r="H17" i="3"/>
  <c r="G17" i="3"/>
  <c r="I99" i="3"/>
  <c r="D365" i="7" l="1"/>
  <c r="D363" i="7"/>
  <c r="C363" i="7"/>
  <c r="C362" i="7" s="1"/>
  <c r="C365" i="7"/>
  <c r="C368" i="7"/>
  <c r="C380" i="7"/>
  <c r="D384" i="7"/>
  <c r="C384" i="7"/>
  <c r="C379" i="7" s="1"/>
  <c r="C378" i="7" s="1"/>
  <c r="D229" i="7"/>
  <c r="D291" i="7"/>
  <c r="D298" i="7"/>
  <c r="D297" i="7" s="1"/>
  <c r="D295" i="7"/>
  <c r="D293" i="7"/>
  <c r="D266" i="7"/>
  <c r="D253" i="7"/>
  <c r="D250" i="7"/>
  <c r="D236" i="7"/>
  <c r="D208" i="7"/>
  <c r="C291" i="7"/>
  <c r="C293" i="7"/>
  <c r="C295" i="7"/>
  <c r="C298" i="7"/>
  <c r="C297" i="7" s="1"/>
  <c r="C133" i="7"/>
  <c r="D362" i="7" l="1"/>
  <c r="D361" i="7" s="1"/>
  <c r="D379" i="7"/>
  <c r="D378" i="7" s="1"/>
  <c r="C290" i="7"/>
  <c r="C289" i="7" s="1"/>
  <c r="C288" i="7" s="1"/>
  <c r="C287" i="7" s="1"/>
  <c r="D290" i="7"/>
  <c r="D289" i="7" s="1"/>
  <c r="D288" i="7" s="1"/>
  <c r="D287" i="7" s="1"/>
  <c r="C11" i="8"/>
  <c r="G37" i="3"/>
  <c r="E287" i="7" l="1"/>
  <c r="D360" i="7"/>
  <c r="I60" i="3"/>
  <c r="E12" i="11" l="1"/>
  <c r="D272" i="7"/>
  <c r="D271" i="7" s="1"/>
  <c r="D270" i="7" s="1"/>
  <c r="C248" i="7"/>
  <c r="D248" i="7"/>
  <c r="C285" i="7"/>
  <c r="C284" i="7" s="1"/>
  <c r="C283" i="7" s="1"/>
  <c r="D285" i="7"/>
  <c r="D284" i="7" s="1"/>
  <c r="D283" i="7" s="1"/>
  <c r="D264" i="7"/>
  <c r="D216" i="7"/>
  <c r="D222" i="7"/>
  <c r="D221" i="7" s="1"/>
  <c r="D219" i="7"/>
  <c r="C221" i="7"/>
  <c r="C222" i="7"/>
  <c r="C219" i="7"/>
  <c r="D33" i="7"/>
  <c r="D32" i="7" s="1"/>
  <c r="D31" i="7" s="1"/>
  <c r="C277" i="7"/>
  <c r="C276" i="7" s="1"/>
  <c r="C275" i="7" s="1"/>
  <c r="C274" i="7" s="1"/>
  <c r="C264" i="7"/>
  <c r="C263" i="7" s="1"/>
  <c r="C262" i="7" s="1"/>
  <c r="C272" i="7"/>
  <c r="C271" i="7" s="1"/>
  <c r="C270" i="7" s="1"/>
  <c r="C268" i="7" s="1"/>
  <c r="C253" i="7"/>
  <c r="C260" i="7"/>
  <c r="C259" i="7" s="1"/>
  <c r="C135" i="7"/>
  <c r="D12" i="11"/>
  <c r="D19" i="8"/>
  <c r="D16" i="8"/>
  <c r="C8" i="8"/>
  <c r="H28" i="3"/>
  <c r="C62" i="8"/>
  <c r="C32" i="8"/>
  <c r="G13" i="3"/>
  <c r="D30" i="7" l="1"/>
  <c r="D268" i="7"/>
  <c r="D269" i="7"/>
  <c r="D263" i="7"/>
  <c r="D262" i="7" s="1"/>
  <c r="D215" i="7"/>
  <c r="D214" i="7" s="1"/>
  <c r="D274" i="7"/>
  <c r="D243" i="7"/>
  <c r="D242" i="7" s="1"/>
  <c r="D241" i="7" s="1"/>
  <c r="D240" i="7" s="1"/>
  <c r="C243" i="7"/>
  <c r="C242" i="7" s="1"/>
  <c r="C241" i="7" s="1"/>
  <c r="C240" i="7" s="1"/>
  <c r="D373" i="7"/>
  <c r="C373" i="7"/>
  <c r="C367" i="7" s="1"/>
  <c r="C361" i="7" s="1"/>
  <c r="C360" i="7" s="1"/>
  <c r="D323" i="7"/>
  <c r="D322" i="7" s="1"/>
  <c r="D319" i="7"/>
  <c r="D260" i="7"/>
  <c r="D259" i="7" s="1"/>
  <c r="D227" i="7"/>
  <c r="C131" i="7"/>
  <c r="D118" i="7"/>
  <c r="D131" i="7"/>
  <c r="D133" i="7"/>
  <c r="D135" i="7"/>
  <c r="D138" i="7"/>
  <c r="D137" i="7" s="1"/>
  <c r="D120" i="7"/>
  <c r="D122" i="7"/>
  <c r="D125" i="7"/>
  <c r="D124" i="7" s="1"/>
  <c r="D93" i="7"/>
  <c r="D92" i="7" s="1"/>
  <c r="D91" i="7" s="1"/>
  <c r="D90" i="7" s="1"/>
  <c r="D89" i="7" s="1"/>
  <c r="D117" i="7" l="1"/>
  <c r="D130" i="7"/>
  <c r="D129" i="7" s="1"/>
  <c r="C407" i="7"/>
  <c r="C406" i="7" s="1"/>
  <c r="C405" i="7" s="1"/>
  <c r="C404" i="7" s="1"/>
  <c r="C403" i="7" s="1"/>
  <c r="C400" i="7"/>
  <c r="C399" i="7" s="1"/>
  <c r="C398" i="7" s="1"/>
  <c r="C397" i="7" s="1"/>
  <c r="C396" i="7" s="1"/>
  <c r="C394" i="7"/>
  <c r="C393" i="7" s="1"/>
  <c r="C392" i="7" s="1"/>
  <c r="C390" i="7"/>
  <c r="C389" i="7" s="1"/>
  <c r="C388" i="7" s="1"/>
  <c r="C358" i="7"/>
  <c r="C351" i="7"/>
  <c r="C346" i="7"/>
  <c r="C341" i="7"/>
  <c r="C335" i="7"/>
  <c r="C334" i="7" s="1"/>
  <c r="C333" i="7" s="1"/>
  <c r="C332" i="7" s="1"/>
  <c r="C329" i="7"/>
  <c r="C328" i="7" s="1"/>
  <c r="C327" i="7" s="1"/>
  <c r="C326" i="7" s="1"/>
  <c r="C319" i="7"/>
  <c r="C315" i="7"/>
  <c r="C311" i="7"/>
  <c r="C309" i="7"/>
  <c r="C305" i="7"/>
  <c r="C257" i="7"/>
  <c r="C247" i="7" s="1"/>
  <c r="C246" i="7" s="1"/>
  <c r="C245" i="7" s="1"/>
  <c r="C250" i="7"/>
  <c r="C236" i="7"/>
  <c r="C233" i="7"/>
  <c r="C229" i="7"/>
  <c r="C227" i="7"/>
  <c r="C208" i="7"/>
  <c r="C198" i="7"/>
  <c r="C192" i="7"/>
  <c r="C188" i="7"/>
  <c r="C179" i="7"/>
  <c r="C178" i="7" s="1"/>
  <c r="C177" i="7" s="1"/>
  <c r="C176" i="7" s="1"/>
  <c r="C175" i="7" s="1"/>
  <c r="C174" i="7" s="1"/>
  <c r="C172" i="7"/>
  <c r="C171" i="7" s="1"/>
  <c r="C170" i="7" s="1"/>
  <c r="C169" i="7" s="1"/>
  <c r="C168" i="7" s="1"/>
  <c r="C166" i="7"/>
  <c r="C165" i="7" s="1"/>
  <c r="C160" i="7"/>
  <c r="C159" i="7" s="1"/>
  <c r="C138" i="7"/>
  <c r="C137" i="7" s="1"/>
  <c r="C125" i="7"/>
  <c r="C124" i="7" s="1"/>
  <c r="C120" i="7"/>
  <c r="C112" i="7"/>
  <c r="C111" i="7" s="1"/>
  <c r="C110" i="7" s="1"/>
  <c r="C109" i="7" s="1"/>
  <c r="C108" i="7" s="1"/>
  <c r="C106" i="7"/>
  <c r="C105" i="7" s="1"/>
  <c r="C104" i="7" s="1"/>
  <c r="C103" i="7" s="1"/>
  <c r="C102" i="7" s="1"/>
  <c r="C93" i="7"/>
  <c r="C92" i="7" s="1"/>
  <c r="C91" i="7" s="1"/>
  <c r="C90" i="7" s="1"/>
  <c r="C89" i="7" s="1"/>
  <c r="C85" i="7"/>
  <c r="C84" i="7" s="1"/>
  <c r="C83" i="7" s="1"/>
  <c r="C82" i="7" s="1"/>
  <c r="C81" i="7" s="1"/>
  <c r="C76" i="7"/>
  <c r="C74" i="7"/>
  <c r="C68" i="7"/>
  <c r="C67" i="7" s="1"/>
  <c r="C61" i="7"/>
  <c r="C52" i="7"/>
  <c r="C47" i="7"/>
  <c r="C43" i="7"/>
  <c r="C15" i="7"/>
  <c r="C14" i="7" s="1"/>
  <c r="C13" i="7" s="1"/>
  <c r="C12" i="7" s="1"/>
  <c r="C11" i="7" s="1"/>
  <c r="C10" i="7" s="1"/>
  <c r="C387" i="7" l="1"/>
  <c r="C386" i="7" s="1"/>
  <c r="C340" i="7"/>
  <c r="C339" i="7" s="1"/>
  <c r="C338" i="7" s="1"/>
  <c r="C337" i="7" s="1"/>
  <c r="C350" i="7"/>
  <c r="C349" i="7" s="1"/>
  <c r="C348" i="7" s="1"/>
  <c r="C226" i="7"/>
  <c r="C225" i="7" s="1"/>
  <c r="C224" i="7" s="1"/>
  <c r="C304" i="7"/>
  <c r="C158" i="7"/>
  <c r="C157" i="7" s="1"/>
  <c r="C156" i="7" s="1"/>
  <c r="C155" i="7" s="1"/>
  <c r="C130" i="7"/>
  <c r="C129" i="7" s="1"/>
  <c r="C128" i="7" s="1"/>
  <c r="C42" i="7"/>
  <c r="C41" i="7" s="1"/>
  <c r="C40" i="7" s="1"/>
  <c r="C39" i="7" s="1"/>
  <c r="C29" i="7" s="1"/>
  <c r="C22" i="7" s="1"/>
  <c r="C21" i="7" s="1"/>
  <c r="C187" i="7"/>
  <c r="C186" i="7" s="1"/>
  <c r="C73" i="7"/>
  <c r="C72" i="7" s="1"/>
  <c r="C71" i="7" s="1"/>
  <c r="C70" i="7" s="1"/>
  <c r="C314" i="7"/>
  <c r="C325" i="7"/>
  <c r="C117" i="7"/>
  <c r="C116" i="7" s="1"/>
  <c r="C115" i="7" s="1"/>
  <c r="C114" i="7" s="1"/>
  <c r="C9" i="7"/>
  <c r="C8" i="7" s="1"/>
  <c r="C7" i="7" s="1"/>
  <c r="D407" i="7"/>
  <c r="D406" i="7" s="1"/>
  <c r="D405" i="7" s="1"/>
  <c r="D404" i="7" s="1"/>
  <c r="D403" i="7" s="1"/>
  <c r="D400" i="7"/>
  <c r="D399" i="7" s="1"/>
  <c r="D398" i="7" s="1"/>
  <c r="D397" i="7" s="1"/>
  <c r="D396" i="7" s="1"/>
  <c r="D394" i="7"/>
  <c r="D393" i="7" s="1"/>
  <c r="D392" i="7" s="1"/>
  <c r="D390" i="7"/>
  <c r="D389" i="7" s="1"/>
  <c r="D388" i="7" s="1"/>
  <c r="D387" i="7" s="1"/>
  <c r="D386" i="7" s="1"/>
  <c r="D358" i="7"/>
  <c r="D351" i="7"/>
  <c r="D350" i="7" s="1"/>
  <c r="D341" i="7"/>
  <c r="D340" i="7" s="1"/>
  <c r="D339" i="7" s="1"/>
  <c r="D338" i="7" s="1"/>
  <c r="D337" i="7" s="1"/>
  <c r="D335" i="7"/>
  <c r="D334" i="7" s="1"/>
  <c r="D333" i="7" s="1"/>
  <c r="D332" i="7" s="1"/>
  <c r="E332" i="7" s="1"/>
  <c r="D329" i="7"/>
  <c r="D328" i="7" s="1"/>
  <c r="D327" i="7" s="1"/>
  <c r="D326" i="7" s="1"/>
  <c r="E326" i="7" s="1"/>
  <c r="D315" i="7"/>
  <c r="D314" i="7" s="1"/>
  <c r="D311" i="7"/>
  <c r="D309" i="7"/>
  <c r="D305" i="7"/>
  <c r="D257" i="7"/>
  <c r="D247" i="7" s="1"/>
  <c r="D198" i="7"/>
  <c r="D192" i="7"/>
  <c r="D188" i="7"/>
  <c r="D179" i="7"/>
  <c r="D178" i="7" s="1"/>
  <c r="D177" i="7" s="1"/>
  <c r="D176" i="7" s="1"/>
  <c r="D175" i="7" s="1"/>
  <c r="D174" i="7" s="1"/>
  <c r="D172" i="7"/>
  <c r="D171" i="7" s="1"/>
  <c r="D170" i="7" s="1"/>
  <c r="D169" i="7" s="1"/>
  <c r="D168" i="7" s="1"/>
  <c r="E168" i="7" s="1"/>
  <c r="D166" i="7"/>
  <c r="D165" i="7" s="1"/>
  <c r="D160" i="7"/>
  <c r="D159" i="7" s="1"/>
  <c r="D158" i="7" s="1"/>
  <c r="D157" i="7" s="1"/>
  <c r="D156" i="7" s="1"/>
  <c r="D155" i="7" s="1"/>
  <c r="D128" i="7"/>
  <c r="D116" i="7"/>
  <c r="D115" i="7" s="1"/>
  <c r="D114" i="7" s="1"/>
  <c r="D112" i="7"/>
  <c r="D111" i="7" s="1"/>
  <c r="D110" i="7" s="1"/>
  <c r="D109" i="7" s="1"/>
  <c r="D108" i="7" s="1"/>
  <c r="E108" i="7" s="1"/>
  <c r="D106" i="7"/>
  <c r="D105" i="7" s="1"/>
  <c r="D104" i="7" s="1"/>
  <c r="D103" i="7" s="1"/>
  <c r="D102" i="7" s="1"/>
  <c r="D85" i="7"/>
  <c r="D84" i="7" s="1"/>
  <c r="D83" i="7" s="1"/>
  <c r="D82" i="7" s="1"/>
  <c r="D81" i="7" s="1"/>
  <c r="D80" i="7" s="1"/>
  <c r="D76" i="7"/>
  <c r="D74" i="7"/>
  <c r="D68" i="7"/>
  <c r="D67" i="7" s="1"/>
  <c r="D61" i="7"/>
  <c r="D43" i="7"/>
  <c r="D15" i="7"/>
  <c r="D14" i="7" s="1"/>
  <c r="D79" i="7" l="1"/>
  <c r="D78" i="7" s="1"/>
  <c r="D13" i="7"/>
  <c r="D12" i="7" s="1"/>
  <c r="D11" i="7" s="1"/>
  <c r="D10" i="7" s="1"/>
  <c r="D9" i="7" s="1"/>
  <c r="D8" i="7" s="1"/>
  <c r="D7" i="7" s="1"/>
  <c r="E7" i="7" s="1"/>
  <c r="C80" i="7"/>
  <c r="C79" i="7" s="1"/>
  <c r="C78" i="7" s="1"/>
  <c r="D187" i="7"/>
  <c r="C303" i="7"/>
  <c r="C302" i="7" s="1"/>
  <c r="C301" i="7" s="1"/>
  <c r="C183" i="7" s="1"/>
  <c r="C185" i="7"/>
  <c r="C184" i="7" s="1"/>
  <c r="C38" i="7"/>
  <c r="C37" i="7" s="1"/>
  <c r="C36" i="7" s="1"/>
  <c r="D246" i="7"/>
  <c r="D349" i="7"/>
  <c r="D348" i="7" s="1"/>
  <c r="E348" i="7" s="1"/>
  <c r="D73" i="7"/>
  <c r="D72" i="7" s="1"/>
  <c r="D71" i="7" s="1"/>
  <c r="D70" i="7" s="1"/>
  <c r="E70" i="7" s="1"/>
  <c r="D52" i="7"/>
  <c r="D325" i="7"/>
  <c r="E325" i="7" s="1"/>
  <c r="D47" i="7"/>
  <c r="D304" i="7"/>
  <c r="E8" i="11"/>
  <c r="E10" i="11"/>
  <c r="E14" i="11"/>
  <c r="D8" i="11"/>
  <c r="D10" i="11"/>
  <c r="D14" i="11"/>
  <c r="C8" i="11"/>
  <c r="C10" i="11"/>
  <c r="C35" i="7" l="1"/>
  <c r="C409" i="7"/>
  <c r="D7" i="11"/>
  <c r="D6" i="11" s="1"/>
  <c r="F8" i="11"/>
  <c r="G8" i="11"/>
  <c r="E7" i="11"/>
  <c r="E6" i="11" s="1"/>
  <c r="F14" i="11"/>
  <c r="C182" i="7"/>
  <c r="C181" i="7" s="1"/>
  <c r="D245" i="7"/>
  <c r="E245" i="7" s="1"/>
  <c r="D186" i="7"/>
  <c r="D185" i="7"/>
  <c r="G14" i="11"/>
  <c r="C7" i="11"/>
  <c r="C6" i="11" s="1"/>
  <c r="D226" i="7"/>
  <c r="D225" i="7" s="1"/>
  <c r="D224" i="7" s="1"/>
  <c r="D303" i="7"/>
  <c r="D302" i="7" s="1"/>
  <c r="D301" i="7" s="1"/>
  <c r="E78" i="7"/>
  <c r="D42" i="7"/>
  <c r="D41" i="7" s="1"/>
  <c r="E62" i="8"/>
  <c r="F62" i="8" s="1"/>
  <c r="E54" i="8"/>
  <c r="E48" i="8"/>
  <c r="D65" i="8"/>
  <c r="D62" i="8"/>
  <c r="D54" i="8"/>
  <c r="D52" i="8"/>
  <c r="D48" i="8" s="1"/>
  <c r="D38" i="8"/>
  <c r="D32" i="8"/>
  <c r="C38" i="8"/>
  <c r="C48" i="8"/>
  <c r="C19" i="8"/>
  <c r="E301" i="7" l="1"/>
  <c r="G6" i="11"/>
  <c r="C31" i="8"/>
  <c r="C30" i="8" s="1"/>
  <c r="G65" i="8"/>
  <c r="F65" i="8"/>
  <c r="F54" i="8"/>
  <c r="G54" i="8"/>
  <c r="F48" i="8"/>
  <c r="G48" i="8"/>
  <c r="F38" i="8"/>
  <c r="G38" i="8"/>
  <c r="E31" i="8"/>
  <c r="E30" i="8" s="1"/>
  <c r="F32" i="8"/>
  <c r="G32" i="8"/>
  <c r="F6" i="11"/>
  <c r="D184" i="7"/>
  <c r="D183" i="7" s="1"/>
  <c r="E224" i="7"/>
  <c r="D40" i="7"/>
  <c r="D31" i="8"/>
  <c r="E8" i="8"/>
  <c r="E24" i="8"/>
  <c r="E13" i="8"/>
  <c r="E11" i="8"/>
  <c r="D26" i="8"/>
  <c r="D24" i="8"/>
  <c r="D13" i="8"/>
  <c r="D11" i="8"/>
  <c r="D8" i="8"/>
  <c r="C24" i="8"/>
  <c r="F19" i="8"/>
  <c r="C13" i="8"/>
  <c r="D182" i="7" l="1"/>
  <c r="D181" i="7" s="1"/>
  <c r="F13" i="8"/>
  <c r="F11" i="8"/>
  <c r="D39" i="7"/>
  <c r="D30" i="8"/>
  <c r="G30" i="8" s="1"/>
  <c r="G31" i="8"/>
  <c r="F30" i="8"/>
  <c r="F31" i="8"/>
  <c r="F16" i="8"/>
  <c r="G13" i="8"/>
  <c r="F8" i="8"/>
  <c r="D7" i="8"/>
  <c r="D6" i="8" s="1"/>
  <c r="C7" i="8"/>
  <c r="C6" i="8" s="1"/>
  <c r="G19" i="8"/>
  <c r="E7" i="8"/>
  <c r="G8" i="8"/>
  <c r="I97" i="3"/>
  <c r="I108" i="3"/>
  <c r="I107" i="3" s="1"/>
  <c r="I105" i="3"/>
  <c r="I93" i="3"/>
  <c r="I92" i="3" s="1"/>
  <c r="I90" i="3"/>
  <c r="I89" i="3" s="1"/>
  <c r="I86" i="3"/>
  <c r="I85" i="3" s="1"/>
  <c r="I77" i="3"/>
  <c r="I67" i="3"/>
  <c r="I55" i="3"/>
  <c r="I52" i="3"/>
  <c r="I50" i="3"/>
  <c r="I46" i="3"/>
  <c r="H67" i="3"/>
  <c r="H60" i="3"/>
  <c r="K60" i="3" s="1"/>
  <c r="D38" i="7" l="1"/>
  <c r="D37" i="7" s="1"/>
  <c r="D36" i="7" s="1"/>
  <c r="D35" i="7" s="1"/>
  <c r="D29" i="7"/>
  <c r="D22" i="7" s="1"/>
  <c r="D21" i="7" s="1"/>
  <c r="I96" i="3"/>
  <c r="I95" i="3" s="1"/>
  <c r="K67" i="3"/>
  <c r="I54" i="3"/>
  <c r="I45" i="3"/>
  <c r="E181" i="7"/>
  <c r="E6" i="8"/>
  <c r="G7" i="8"/>
  <c r="F7" i="8"/>
  <c r="H77" i="3"/>
  <c r="K77" i="3" s="1"/>
  <c r="K52" i="3"/>
  <c r="H46" i="3"/>
  <c r="H105" i="3"/>
  <c r="K105" i="3" s="1"/>
  <c r="G108" i="3"/>
  <c r="G107" i="3" s="1"/>
  <c r="H108" i="3"/>
  <c r="H107" i="3" s="1"/>
  <c r="H97" i="3"/>
  <c r="H93" i="3"/>
  <c r="H92" i="3" s="1"/>
  <c r="H90" i="3"/>
  <c r="H89" i="3" s="1"/>
  <c r="K89" i="3" s="1"/>
  <c r="H85" i="3"/>
  <c r="K85" i="3" s="1"/>
  <c r="H55" i="3"/>
  <c r="H50" i="3"/>
  <c r="K50" i="3" s="1"/>
  <c r="E38" i="7" l="1"/>
  <c r="H96" i="3"/>
  <c r="H95" i="3" s="1"/>
  <c r="K95" i="3" s="1"/>
  <c r="H54" i="3"/>
  <c r="K54" i="3" s="1"/>
  <c r="K55" i="3"/>
  <c r="H45" i="3"/>
  <c r="K46" i="3"/>
  <c r="I44" i="3"/>
  <c r="E37" i="7"/>
  <c r="E36" i="7"/>
  <c r="D409" i="7"/>
  <c r="G6" i="8"/>
  <c r="F6" i="8"/>
  <c r="G105" i="3"/>
  <c r="J105" i="3" s="1"/>
  <c r="G99" i="3"/>
  <c r="G97" i="3"/>
  <c r="G93" i="3"/>
  <c r="G92" i="3" s="1"/>
  <c r="K92" i="3" s="1"/>
  <c r="G90" i="3"/>
  <c r="G89" i="3" s="1"/>
  <c r="J89" i="3" s="1"/>
  <c r="G86" i="3"/>
  <c r="G85" i="3" s="1"/>
  <c r="J85" i="3" s="1"/>
  <c r="G77" i="3"/>
  <c r="J77" i="3" s="1"/>
  <c r="G67" i="3"/>
  <c r="J67" i="3" s="1"/>
  <c r="G60" i="3"/>
  <c r="J60" i="3" s="1"/>
  <c r="G55" i="3"/>
  <c r="G52" i="3"/>
  <c r="J52" i="3" s="1"/>
  <c r="G50" i="3"/>
  <c r="J50" i="3" s="1"/>
  <c r="G46" i="3"/>
  <c r="J46" i="3" s="1"/>
  <c r="I37" i="3"/>
  <c r="I36" i="3" s="1"/>
  <c r="I32" i="3"/>
  <c r="I31" i="3" s="1"/>
  <c r="I28" i="3"/>
  <c r="I23" i="3"/>
  <c r="I22" i="3" s="1"/>
  <c r="I19" i="3"/>
  <c r="I13" i="3"/>
  <c r="I12" i="3" s="1"/>
  <c r="H25" i="3"/>
  <c r="H37" i="3"/>
  <c r="H36" i="3" s="1"/>
  <c r="H35" i="3" s="1"/>
  <c r="H32" i="3"/>
  <c r="H23" i="3"/>
  <c r="H22" i="3" s="1"/>
  <c r="H20" i="3"/>
  <c r="H19" i="3" s="1"/>
  <c r="H13" i="3"/>
  <c r="H12" i="3" s="1"/>
  <c r="G12" i="3"/>
  <c r="G36" i="3"/>
  <c r="G35" i="3" s="1"/>
  <c r="G32" i="3"/>
  <c r="G31" i="3" s="1"/>
  <c r="G28" i="3"/>
  <c r="G25" i="3" s="1"/>
  <c r="G23" i="3"/>
  <c r="G22" i="3" s="1"/>
  <c r="G20" i="3"/>
  <c r="G19" i="3" s="1"/>
  <c r="K15" i="1"/>
  <c r="K14" i="1"/>
  <c r="J15" i="1"/>
  <c r="J14" i="1"/>
  <c r="K11" i="1"/>
  <c r="J11" i="1"/>
  <c r="I13" i="1"/>
  <c r="I10" i="1"/>
  <c r="H13" i="1"/>
  <c r="H10" i="1"/>
  <c r="I11" i="3" l="1"/>
  <c r="H44" i="3"/>
  <c r="H43" i="3" s="1"/>
  <c r="K45" i="3"/>
  <c r="K10" i="1"/>
  <c r="I43" i="3"/>
  <c r="E409" i="7"/>
  <c r="E35" i="7"/>
  <c r="K22" i="3"/>
  <c r="H11" i="3"/>
  <c r="H10" i="3" s="1"/>
  <c r="K12" i="3"/>
  <c r="K13" i="1"/>
  <c r="G96" i="3"/>
  <c r="J99" i="3"/>
  <c r="G54" i="3"/>
  <c r="J54" i="3" s="1"/>
  <c r="J55" i="3"/>
  <c r="G45" i="3"/>
  <c r="J45" i="3" s="1"/>
  <c r="J25" i="3"/>
  <c r="J13" i="1"/>
  <c r="H16" i="1"/>
  <c r="G11" i="3"/>
  <c r="G10" i="3" s="1"/>
  <c r="I35" i="3"/>
  <c r="J19" i="3"/>
  <c r="J31" i="3"/>
  <c r="K31" i="3"/>
  <c r="J12" i="3"/>
  <c r="J22" i="3"/>
  <c r="I16" i="1"/>
  <c r="J10" i="1"/>
  <c r="G95" i="3" l="1"/>
  <c r="J95" i="3" s="1"/>
  <c r="K43" i="3"/>
  <c r="K44" i="3"/>
  <c r="G44" i="3"/>
  <c r="K11" i="3"/>
  <c r="J11" i="3"/>
  <c r="I10" i="3"/>
  <c r="G43" i="3" l="1"/>
  <c r="J43" i="3" s="1"/>
  <c r="J44" i="3"/>
  <c r="K10" i="3"/>
  <c r="J10" i="3"/>
</calcChain>
</file>

<file path=xl/comments1.xml><?xml version="1.0" encoding="utf-8"?>
<comments xmlns="http://schemas.openxmlformats.org/spreadsheetml/2006/main">
  <authors>
    <author>oš J.Badalića</author>
  </authors>
  <commentList>
    <comment ref="B54" authorId="0" shapeId="0">
      <text>
        <r>
          <rPr>
            <b/>
            <sz val="9"/>
            <color indexed="81"/>
            <rFont val="Segoe UI"/>
            <family val="2"/>
            <charset val="238"/>
          </rPr>
          <t>oš J.Badalića: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<sst xmlns="http://schemas.openxmlformats.org/spreadsheetml/2006/main" count="784" uniqueCount="359">
  <si>
    <t>PRIHODI UKUPNO</t>
  </si>
  <si>
    <t>RASHODI UKUPNO</t>
  </si>
  <si>
    <t>Prihodi poslovanja</t>
  </si>
  <si>
    <t>Prihodi od prodaje nefinancijske imovine</t>
  </si>
  <si>
    <t>Rashodi poslovanja</t>
  </si>
  <si>
    <t>Rashodi za zaposlene</t>
  </si>
  <si>
    <t>Rashodi za nabavu nefinancijske imovine</t>
  </si>
  <si>
    <t>Rashodi za nabavu neproizvedene dugotrajne imovine</t>
  </si>
  <si>
    <t>BROJČANA OZNAKA I NAZIV</t>
  </si>
  <si>
    <t>UKUPNI RASHODI</t>
  </si>
  <si>
    <t>Primici od financijske imovine i zaduživanja</t>
  </si>
  <si>
    <t>Izdaci za financijsku imovinu i otplate zajmova</t>
  </si>
  <si>
    <t>II. POSEBNI DIO</t>
  </si>
  <si>
    <t>I. OPĆI DIO</t>
  </si>
  <si>
    <t>Materijalni rashodi</t>
  </si>
  <si>
    <t>Primici od zaduživanja</t>
  </si>
  <si>
    <t>Izdaci za otplatu glavnice primljenih kredita i zajmova</t>
  </si>
  <si>
    <t>…</t>
  </si>
  <si>
    <t>INDEKS</t>
  </si>
  <si>
    <t xml:space="preserve">IZVJEŠTAJ O PRIHODIMA I RASHODIMA PREMA EKONOMSKOJ KLASIFIKACIJI </t>
  </si>
  <si>
    <t>6=5/2*100</t>
  </si>
  <si>
    <t>7=5/4*100</t>
  </si>
  <si>
    <t>UKUPNI PRIHODI</t>
  </si>
  <si>
    <t>Pomoći iz inozemstva i od subjekata unutar općeg proračuna</t>
  </si>
  <si>
    <t xml:space="preserve"> Prihodi od prodaje proizvoda i robe te pruženih usluga i prihodi od donacija</t>
  </si>
  <si>
    <t>….</t>
  </si>
  <si>
    <t>Prihodi od prodaje proizvedene dugotrajne imovine</t>
  </si>
  <si>
    <t>Prihodi od prodaje građevinskih objekata</t>
  </si>
  <si>
    <t>Stambeni objekti</t>
  </si>
  <si>
    <t>Plaće (Bruto)</t>
  </si>
  <si>
    <t>Plaće za redovan rad</t>
  </si>
  <si>
    <t>Naknade troškova zaposlenima</t>
  </si>
  <si>
    <t>Službena putovanja</t>
  </si>
  <si>
    <t>31 Vlastiti prihodi</t>
  </si>
  <si>
    <t>3 Vlastiti prihodi</t>
  </si>
  <si>
    <t>21 Doprinosi za mirovinsko osiguranje</t>
  </si>
  <si>
    <t>2 Doprinosi</t>
  </si>
  <si>
    <t>12 Sredstva učešća za pomoći</t>
  </si>
  <si>
    <t>11 Opći prihodi i primici</t>
  </si>
  <si>
    <t>1 Opći prihodi i primici</t>
  </si>
  <si>
    <t>UKUPNO RASHODI</t>
  </si>
  <si>
    <t xml:space="preserve">UKUPNO PRIHODI </t>
  </si>
  <si>
    <t>IZVJEŠTAJ O PRIHODIMA I RASHODIMA PREMA IZVORIMA FINANCIRANJA</t>
  </si>
  <si>
    <t xml:space="preserve">IZVJEŠTAJ RAČUNA FINANCIRANJA PREMA EKONOMSKOJ KLASIFIKACIJI </t>
  </si>
  <si>
    <t>Primljeni krediti i zajmovi od međunarodnih organizacija, institucija i tijela EU te inozemnih vlada</t>
  </si>
  <si>
    <t>Primljeni zajmovi od međunarodnih organizacija</t>
  </si>
  <si>
    <t>Otplata glavnice primljenih kredita i zajmova od međunarodnih organizacija, institucija i tijela EU te inozemnih vlada</t>
  </si>
  <si>
    <t>Otplata glavnice primljenih zajmova od međunarodnih organizacija</t>
  </si>
  <si>
    <t>IZVJEŠTAJ RAČUNA FINANCIRANJA PREMA IZVORIMA FINANCIRANJA</t>
  </si>
  <si>
    <t>UKUPNO PRIMICI</t>
  </si>
  <si>
    <t xml:space="preserve">UKUPNO IZDACI </t>
  </si>
  <si>
    <t>IZVJEŠTAJ O RASHODIMA PREMA FUNKCIJSKOJ KLASIFIKACIJI</t>
  </si>
  <si>
    <t>Napomena:  Iznosi u stupcu "OSTVARENJE/IZVRŠENJE 1.-6. 2022." preračunavaju se iz kuna u eure prema fiksnom tečaju konverzije (1 EUR=7,53450 kuna) i po pravilima za preračunavanje i zaokruživanje.</t>
  </si>
  <si>
    <t>TEKUĆI PLAN 2023.*</t>
  </si>
  <si>
    <t>INDEKS**</t>
  </si>
  <si>
    <t>TEKUĆI PLAN 2023.**</t>
  </si>
  <si>
    <t>IZVORNI PLAN ILI REBALANS 2023.*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</si>
  <si>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</si>
  <si>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</si>
  <si>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</si>
  <si>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</si>
  <si>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</si>
  <si>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7 PRIHODI OD PRODAJE NEFINANCIJSKE IMOVINE</t>
  </si>
  <si>
    <t>RAZLIKA PRIMITAKA I IZDATAKA</t>
  </si>
  <si>
    <t>SAŽETAK  RAČUNA PRIHODA I RASHODA I  RAČUNA FINANCIRANJA</t>
  </si>
  <si>
    <t>SAŽETAK  RAČUNA PRIHODA I RASHODA</t>
  </si>
  <si>
    <t xml:space="preserve">OSTVARENJE/IZVRŠENJE 
1.-6.2022. </t>
  </si>
  <si>
    <t xml:space="preserve">OSTVARENJE/IZVRŠENJE 
1.-6.2023. </t>
  </si>
  <si>
    <t>RAZLIKA - VIŠAK MANJAK</t>
  </si>
  <si>
    <t>SAŽETAK RAČUNA FINANCIRANJA</t>
  </si>
  <si>
    <t>PRENESENI VIŠAK/MANJAK IZ PRETHODNE GODINE</t>
  </si>
  <si>
    <t>PRIJENOS  VIŠKA/MANJKA U SLJEDEĆE RAZDOBLJE</t>
  </si>
  <si>
    <t xml:space="preserve">* Opći i posebni dio polugodišnjeg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polugodišnjeg izvještaja o izvršenju proračuna sadrži rebalans ako je od donošenja proračuna bilo izmjena i dopuna, odnosno rebalans i tekući plan ako je od izmjena i dopuna proračuna bilo naknadno izvršenih preraspodjela. </t>
  </si>
  <si>
    <t xml:space="preserve"> RAČUN PRIHODA I RASHODA </t>
  </si>
  <si>
    <t xml:space="preserve"> RAČUN FINANCIRANJA</t>
  </si>
  <si>
    <t>SAŽETAK  RAČUNA PRIHODA I RASHODA I  RAČUNA FINANCIRANJA  može sadržavati i dodatne podatke.</t>
  </si>
  <si>
    <t xml:space="preserve">** AKO Opći i Posebni dio polugodišnjeg izvještaja ne sadrži "TEKUĆI PLAN 2023.", "INDEKS"("OSTVARENJE/IZVRŠENJE 1.-6.2023."/"TEKUĆI PLAN 2023.") iskazuje se kao "OSTVARENJE/IZVRŠENJE 1.-6.2023."/"IZVORNI PLAN 2023." ODNOSNO "REBALANS 2023." </t>
  </si>
  <si>
    <t>7=5/3*100</t>
  </si>
  <si>
    <t>Tekuće pomoći proračunskim korisnicima iz proračuna koji im nije nadležan</t>
  </si>
  <si>
    <t>kapitalne pomoći proračunskim korisnicima koji im nije nadležan</t>
  </si>
  <si>
    <t>Prihodi od imovine</t>
  </si>
  <si>
    <t>Kamate na oročena sredstva i depozite po viđenju</t>
  </si>
  <si>
    <t>Prihodi od upravnih i administrativnih pristojbi, pristojbi po posebnim propisima i naknada</t>
  </si>
  <si>
    <t>Ostali nespomenuti prihodi</t>
  </si>
  <si>
    <t>Donacije od pravnih i fizičkih osoba izvan općeg proračuna</t>
  </si>
  <si>
    <t>Tekuće donacije</t>
  </si>
  <si>
    <t>Kapitalne donacije</t>
  </si>
  <si>
    <t>Prihodi iz nadležnog proračuna</t>
  </si>
  <si>
    <t>Prihodi iz nadležnog proračuna za financiranje redovne djelatnosti proračunskog korisnika</t>
  </si>
  <si>
    <t>Prihodi iz nadležnog proračuna za financiraje rashoda poslovanja</t>
  </si>
  <si>
    <t>Prihodi iz nadležnog proračuna za financiranje rashoda za nabavu nefinancijske imovine</t>
  </si>
  <si>
    <t>Pomoći proračunskim korisnicima iz proračuna koji im nije nadležan</t>
  </si>
  <si>
    <t>Prihodi od financijske imovine</t>
  </si>
  <si>
    <t>Prihodi po posebnim propisima</t>
  </si>
  <si>
    <t>Plaće za prekovremeni rad</t>
  </si>
  <si>
    <t>Plaće za posebne uvjete rada</t>
  </si>
  <si>
    <t>Ostali rashodi za zaposlene</t>
  </si>
  <si>
    <t>Doprinosi na plaće</t>
  </si>
  <si>
    <t>Doprinosi za obvezno zdr.osiguranje</t>
  </si>
  <si>
    <t>Naknade za prijevoz, rad na terenu</t>
  </si>
  <si>
    <t>Stručno usavršavanje zaposlenika</t>
  </si>
  <si>
    <t>Ostale naknade zaposlenima</t>
  </si>
  <si>
    <t>Rashodi za materijal i energiju</t>
  </si>
  <si>
    <t>Uredski mater.i ost.mater.rashodi</t>
  </si>
  <si>
    <t>Materijal i sirovine</t>
  </si>
  <si>
    <t>Energija</t>
  </si>
  <si>
    <t>Mater.i dijelovi za tekuće i invest.održavanje</t>
  </si>
  <si>
    <t>Sitan inventar i auto-gume</t>
  </si>
  <si>
    <t>Služb.radna i zaštitna odjeća i obuća</t>
  </si>
  <si>
    <t>Rashodi za usluge</t>
  </si>
  <si>
    <t>Usluge telefona,pošte i prijevoza</t>
  </si>
  <si>
    <t>Usluge tekućeg i invest.održavanja</t>
  </si>
  <si>
    <t>Usluge promidžbe i informiranja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</si>
  <si>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</si>
  <si>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</si>
  <si>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</si>
  <si>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</si>
  <si>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</si>
  <si>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</si>
  <si>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>Ostali nepomenuti rashodi poslovanja</t>
  </si>
  <si>
    <t>Premije osiguranja</t>
  </si>
  <si>
    <t>Naknade za rad predstavničkih tijela</t>
  </si>
  <si>
    <t>Reprezentacija</t>
  </si>
  <si>
    <t>Članarine i  norme</t>
  </si>
  <si>
    <t>Pristojbe i naknade</t>
  </si>
  <si>
    <t>troškovi sudskih postupaka</t>
  </si>
  <si>
    <t>Financijski rashodi</t>
  </si>
  <si>
    <t>Ostali financijski rashodi</t>
  </si>
  <si>
    <t>Bankarske usluge i usluge pl.prometa</t>
  </si>
  <si>
    <t>zatezne kamate</t>
  </si>
  <si>
    <t>Nakn.građanima i kuć.u naravi</t>
  </si>
  <si>
    <t>Tekuće donacije u naravi</t>
  </si>
  <si>
    <t>Ostali rashodi</t>
  </si>
  <si>
    <t>Građevinski objekti</t>
  </si>
  <si>
    <t>Poslovni objekti</t>
  </si>
  <si>
    <t>Postrojenja i oprema</t>
  </si>
  <si>
    <t>Uredska oprema</t>
  </si>
  <si>
    <t>Sportska oprema</t>
  </si>
  <si>
    <t>Uređaji,strojevi i oprema za ost.namjene</t>
  </si>
  <si>
    <t>Knjige, umjetnička djela i ostale izložbene vrijednosti</t>
  </si>
  <si>
    <t>Knjige u knjižnicama</t>
  </si>
  <si>
    <t>Rashodi za dodatna ulaganja na nef.imovini</t>
  </si>
  <si>
    <t>Dodana ulaganja na građevinskim objektima</t>
  </si>
  <si>
    <t>63- Pomoći iz inozemstva i od subjekata unutar općeg proračuna</t>
  </si>
  <si>
    <t>64- Prihodi od imovine</t>
  </si>
  <si>
    <t xml:space="preserve">  IF-3.3. Vlastiti prihodi</t>
  </si>
  <si>
    <t>65-Prihodi od upravnih i adm. Pristojbi, pristojbi po posebnim propisima i naknadama</t>
  </si>
  <si>
    <t>IF 5.K Pomoći</t>
  </si>
  <si>
    <t xml:space="preserve">  IF- 4.L. Prihodi za posebne namjene</t>
  </si>
  <si>
    <t>IF-5.K. Pomoći</t>
  </si>
  <si>
    <t>66 -Prihodi od prodaje proizvoda i robe te pruđženih usluga i prihodi od donacija</t>
  </si>
  <si>
    <t>IF- 3.3. Vlastiti prihodi</t>
  </si>
  <si>
    <t>IF-6.3. Donacije</t>
  </si>
  <si>
    <t>67-Prihodi iz nadležnog proračuna i od HZZO-a temeljem ugovornih obveza</t>
  </si>
  <si>
    <t>IF-1.1. Opći prihodi i primici</t>
  </si>
  <si>
    <t>IF-4.1. Decentralizirana sredstva OŠ</t>
  </si>
  <si>
    <t>IF-5.Đ.- Ministarstvo poljoprivrede</t>
  </si>
  <si>
    <t>7 PRIHODI OD NEFINANCIJSKE IMOVINE</t>
  </si>
  <si>
    <t>IF-7-3. Prihodi od nefinancijske imovine</t>
  </si>
  <si>
    <t>9. VLASTITI IZVORI</t>
  </si>
  <si>
    <t>92- Rezultat poslovanja</t>
  </si>
  <si>
    <t xml:space="preserve">  IF-5.K. Pomoćitemeljem prijenosa EUsredstava</t>
  </si>
  <si>
    <t>3 RASHODI POSLOVANJA</t>
  </si>
  <si>
    <t>31  Rashodi za zaposlene</t>
  </si>
  <si>
    <t>1.1.</t>
  </si>
  <si>
    <t>3.3.</t>
  </si>
  <si>
    <t>4.1.</t>
  </si>
  <si>
    <t>4.L.</t>
  </si>
  <si>
    <t>5.K.</t>
  </si>
  <si>
    <t>6.3.</t>
  </si>
  <si>
    <t>32 Materijalni rashodi</t>
  </si>
  <si>
    <t>34 Financijski rashodi</t>
  </si>
  <si>
    <t>37. Naknade građanima i kućanstvima</t>
  </si>
  <si>
    <t>38. Ostali rashodi</t>
  </si>
  <si>
    <t>4 RASHODI ZA NABAVU NEFIN. IMOVINE</t>
  </si>
  <si>
    <t>3.7.</t>
  </si>
  <si>
    <t>7.3.</t>
  </si>
  <si>
    <t>42 Rashodi za nabavu proizv.dugotrj. Imovine</t>
  </si>
  <si>
    <t>5.Đ.</t>
  </si>
  <si>
    <t>5.K. EU</t>
  </si>
  <si>
    <t>09 OBRAZOVANJE</t>
  </si>
  <si>
    <t>091 Predškolsko i osnovno obrazovanje</t>
  </si>
  <si>
    <t>0912 Osnovno obrazovanje</t>
  </si>
  <si>
    <t>0960 Dodatne usluge u obrazovanju</t>
  </si>
  <si>
    <t>098 Usluge obrazovanja</t>
  </si>
  <si>
    <t>0980 Usluge obrazovanja</t>
  </si>
  <si>
    <t>096 Dodatne usluge u obrazovanju</t>
  </si>
  <si>
    <t>Šifra</t>
  </si>
  <si>
    <t>Naziv</t>
  </si>
  <si>
    <t>OŠ JOSIPA BADALIĆA, GRABERJE IVANIĆKO</t>
  </si>
  <si>
    <t>OIB: 54154274638</t>
  </si>
  <si>
    <t xml:space="preserve">Razdjel 003 </t>
  </si>
  <si>
    <t>UPRAVNI ODJEL ZA POLJOPRIVREDU</t>
  </si>
  <si>
    <t xml:space="preserve">Glava 003006 </t>
  </si>
  <si>
    <t>PROJEKTI I PROGRAMI EU</t>
  </si>
  <si>
    <t xml:space="preserve">Glavni program P52 </t>
  </si>
  <si>
    <t>PROJEKTI I PROGRAMI  EU</t>
  </si>
  <si>
    <t xml:space="preserve">Program 1001 </t>
  </si>
  <si>
    <t>POTICANJE KORIŠTENJA SREDSTAVA EU</t>
  </si>
  <si>
    <t xml:space="preserve">Tekući Projekt T100011 </t>
  </si>
  <si>
    <t>NOVA ŠKOLSKA SHEMA VOĆA I POVRĆA TE MLIJEKA I MLIJEČNIH PROIZVODA</t>
  </si>
  <si>
    <t>Izvor financiranja 5.Đ.</t>
  </si>
  <si>
    <t>Ministarstvo poljoprivrede</t>
  </si>
  <si>
    <t xml:space="preserve">RASHODI POSLOVANJA </t>
  </si>
  <si>
    <t>Nakn. građanima i kuć. u naravi</t>
  </si>
  <si>
    <t>Razdjel 004</t>
  </si>
  <si>
    <t>UPRAVNI ODJEL ZA ODGOJ I OBRAZOVANJE</t>
  </si>
  <si>
    <t>Glava 004002</t>
  </si>
  <si>
    <t>OSNOVNO ŠKOLSTVO</t>
  </si>
  <si>
    <t>Glavni program P51</t>
  </si>
  <si>
    <t>KAPITALNO ULAGANJE U OSNOVNO ŠKOLSTVO</t>
  </si>
  <si>
    <t>Rashodi za nabavu nefinacijske imovine</t>
  </si>
  <si>
    <t>Rashodi za nabavu proizvedene dugotrajne imovine</t>
  </si>
  <si>
    <t xml:space="preserve">Razdjel 004 </t>
  </si>
  <si>
    <t>UPRAVNI ODJEL ZA PROSVJETU,KULTURU, SPORT I TEHNIČKU KULTURU</t>
  </si>
  <si>
    <t xml:space="preserve">Glava 004002 </t>
  </si>
  <si>
    <t xml:space="preserve">GLAVNI PROGRAM P15 </t>
  </si>
  <si>
    <t>MINIMALNI STANDARD U OSNOVNOM ŠKOLSTVU</t>
  </si>
  <si>
    <t xml:space="preserve">Program 1001  </t>
  </si>
  <si>
    <t>Minimalni standard u osnovnom školstvu - materijalni i financijski rashodi</t>
  </si>
  <si>
    <t xml:space="preserve">Aktivnost A100001 </t>
  </si>
  <si>
    <t>Izvor financiranja 4.1</t>
  </si>
  <si>
    <t>Decentralizirana sredstva OŠ</t>
  </si>
  <si>
    <t>RASHODI POSLOVANJA</t>
  </si>
  <si>
    <t>Sitni inventar i auto-gume</t>
  </si>
  <si>
    <t>Ostali nespomenuti rashodi poslovanja</t>
  </si>
  <si>
    <t>Članarine i norme</t>
  </si>
  <si>
    <t>Financijski  rashodi</t>
  </si>
  <si>
    <t xml:space="preserve">Aktivnost A100002 </t>
  </si>
  <si>
    <t>Tekuće i investicijsko održavanje-minimalni standard</t>
  </si>
  <si>
    <t>Mater.i dijelovi za tekuće i invest.održ.</t>
  </si>
  <si>
    <t>Aktivnost A100003</t>
  </si>
  <si>
    <t>Energenti</t>
  </si>
  <si>
    <t>Izvor financiranja 1.1.</t>
  </si>
  <si>
    <t>Opći prihodi i primici</t>
  </si>
  <si>
    <t xml:space="preserve">Glava 004004 </t>
  </si>
  <si>
    <t>ŠKOLSTVO-OSTALE IZVAN DECENTRALIZIRANE FUNKCIJE</t>
  </si>
  <si>
    <t xml:space="preserve">Glavni program P17 </t>
  </si>
  <si>
    <t>POTREBE IZNAD MINIMALNOG STANDARDA</t>
  </si>
  <si>
    <t>Pojačani standard u školstvu</t>
  </si>
  <si>
    <t>Intelektualne usluge</t>
  </si>
  <si>
    <t>Troškovi sudskih postupaka</t>
  </si>
  <si>
    <t xml:space="preserve">Tekući projekt T100003 </t>
  </si>
  <si>
    <t>Natjecanja</t>
  </si>
  <si>
    <t>Naknade za rad predstavničkih i izvršnih tijela, povjerenstava i sl.</t>
  </si>
  <si>
    <t>Tekući projekt T100040</t>
  </si>
  <si>
    <t xml:space="preserve">Tekući projekt T100041 </t>
  </si>
  <si>
    <t>E-Tehničar</t>
  </si>
  <si>
    <t xml:space="preserve">Program 1002 </t>
  </si>
  <si>
    <t>KAPITALNO ULAGANJE</t>
  </si>
  <si>
    <t xml:space="preserve">Tekući projekt T100001 </t>
  </si>
  <si>
    <t>OPREMA ŠKOLA</t>
  </si>
  <si>
    <t>Rashodi za nabavu proizvedene dugotrajne  imovine</t>
  </si>
  <si>
    <t>Uredska oprema i namještaj</t>
  </si>
  <si>
    <t>Oprema za održavanje i zaštitu</t>
  </si>
  <si>
    <t>Sportska i glazbena oprema</t>
  </si>
  <si>
    <t>Uređaji, strojevi i oprema za ost.namjene</t>
  </si>
  <si>
    <t>Rashodi za dodatna ulaganja na nefinancijskoj imovini</t>
  </si>
  <si>
    <t>Dodatna ulaganja na građevinskom objektima</t>
  </si>
  <si>
    <t>Tekući projekt T100016</t>
  </si>
  <si>
    <t>Knjige za školsku knjižnicu</t>
  </si>
  <si>
    <t>Izvor 1.1.</t>
  </si>
  <si>
    <t xml:space="preserve">Program 1003  </t>
  </si>
  <si>
    <t>Tekuće i investicijsko održavanje u školstvu</t>
  </si>
  <si>
    <t xml:space="preserve">Glava 004008 </t>
  </si>
  <si>
    <t>OSNOVNE I SREDNJE ŠKOLE IZVAN ŽUPANIJSKOG PRORAČUNA</t>
  </si>
  <si>
    <t xml:space="preserve">Glavni program P63 </t>
  </si>
  <si>
    <t>PROGRAMI OSNOVNIH ŠKOLA IZVAN ŽUPANIJSKOG PRORAČUNA</t>
  </si>
  <si>
    <t>Izvor financiranja 3.7.</t>
  </si>
  <si>
    <t>Višak prihoda</t>
  </si>
  <si>
    <t>Osiguranje</t>
  </si>
  <si>
    <t>Izvor financiranja 4.L.</t>
  </si>
  <si>
    <t>Prihodi za posebne namjene</t>
  </si>
  <si>
    <t>Uredski materijal</t>
  </si>
  <si>
    <t xml:space="preserve">Materijal i dijelovi za tekuće i inves. održavanje </t>
  </si>
  <si>
    <t>Izvor financiranja 5.K.</t>
  </si>
  <si>
    <t>Pomoći</t>
  </si>
  <si>
    <t>Rasodi za materijal i energiju</t>
  </si>
  <si>
    <t>ADMIN.,TEHNIČKO I STRUČNO OSOBLJE</t>
  </si>
  <si>
    <t>Doprinosi za obvezno osiguranje u slučaju nezaposlenosti</t>
  </si>
  <si>
    <t>Naknade i pristojbe</t>
  </si>
  <si>
    <t>ŠKOLSKA KUHINJA</t>
  </si>
  <si>
    <t xml:space="preserve">Tekući projekt T100012 </t>
  </si>
  <si>
    <t>Izvor financiranja 7.3.</t>
  </si>
  <si>
    <t>Prihodi od nefinancijske imovine</t>
  </si>
  <si>
    <t>Nakn. Građanima i kućanstvima na temelju osiguranja i druge naknade</t>
  </si>
  <si>
    <t>Ostale naknade građ. i kuć. iz proračuna</t>
  </si>
  <si>
    <t>Naknade građ i kuć. U naravi</t>
  </si>
  <si>
    <t>Tekući projekt T100019</t>
  </si>
  <si>
    <t>PRIJEVOZ UČENIKA S TEŠKOČAMA</t>
  </si>
  <si>
    <t>Usluge telefona, pošte i prijev.</t>
  </si>
  <si>
    <t>Tekući projekt T100027</t>
  </si>
  <si>
    <t>OPSKRBA BESPLATNIM ZALIHAMA MENSTRUALNIH HIGIJENSKIH POTREPŠTINA</t>
  </si>
  <si>
    <t>Izvor finaciranja 5.K.</t>
  </si>
  <si>
    <t>UKUPNO:</t>
  </si>
  <si>
    <t>INDEKS** 5=4/3*100</t>
  </si>
  <si>
    <t>Usluge telefona, pošte i prijevoza</t>
  </si>
  <si>
    <t xml:space="preserve">Izvor financiranja 3.3 </t>
  </si>
  <si>
    <t>Pomoći Erasmus +</t>
  </si>
  <si>
    <t>Tekuće pomoći temeljem prijenosa EU sredstava</t>
  </si>
  <si>
    <r>
      <t>0970 i</t>
    </r>
    <r>
      <rPr>
        <i/>
        <sz val="10"/>
        <rFont val="Arial"/>
        <family val="2"/>
        <charset val="238"/>
      </rPr>
      <t>straživanja i razvoj obrazovanja</t>
    </r>
  </si>
  <si>
    <t>097 Istraživanja i razvoj obrazovanja</t>
  </si>
  <si>
    <t xml:space="preserve">Prsten potpore VII - pomoćnici u nastavi </t>
  </si>
  <si>
    <t>Tekući projekt T1000008 UČENIČKE ZADRUGE</t>
  </si>
  <si>
    <t>Uredski mat. i ost. mat. Rashodi</t>
  </si>
  <si>
    <t>Strojevi</t>
  </si>
  <si>
    <t>Knjige</t>
  </si>
  <si>
    <t>Rashodi za nabavu proizvedene nefinancijske imovine</t>
  </si>
  <si>
    <t>Vlastiti prihodi OŠ</t>
  </si>
  <si>
    <t>6=4/2*100</t>
  </si>
  <si>
    <t>5=4/2*100</t>
  </si>
  <si>
    <t>6=4/3*100</t>
  </si>
  <si>
    <t xml:space="preserve">OSTVARENJE/IZVRŠENJE 
1.-12.2024. </t>
  </si>
  <si>
    <t>IZVORNI PLAN ILI REBALANS 2025.*</t>
  </si>
  <si>
    <t xml:space="preserve">OSTVARENJE/IZVRŠENJE 
1.-6.2025. </t>
  </si>
  <si>
    <t>Tekući projekt T100006</t>
  </si>
  <si>
    <t xml:space="preserve">PRODUŽENI BORAVAK </t>
  </si>
  <si>
    <t>Kapitalni projekt 100162</t>
  </si>
  <si>
    <t>OŠ JOSIPA BADALIĆA- projektiranje i dogradnja</t>
  </si>
  <si>
    <t>Prijevozna sredstva</t>
  </si>
  <si>
    <t>Prijevozna sredstva u cestovnom prometu</t>
  </si>
  <si>
    <t>Prekovremeni</t>
  </si>
  <si>
    <t>Električna energija</t>
  </si>
  <si>
    <t>IZVRŠENJE FINANCIJSKOG PLANA ZA I-VI 2025.</t>
  </si>
  <si>
    <t>Tekući projekt T100020</t>
  </si>
  <si>
    <t>NABAVA UDŽBENIKA ZA UČENIKE</t>
  </si>
  <si>
    <t>Oprema za održavanje izaštitu</t>
  </si>
  <si>
    <t>Prijenosi između proračunskih korisnika istog proračuna</t>
  </si>
  <si>
    <t>Tekući prijenosi između proračunskih proračuna istog proračuna</t>
  </si>
  <si>
    <t>Prihodi od prodaje proizvoda i roba te pruženih usluga</t>
  </si>
  <si>
    <t>Prihodi od pruženih usluga</t>
  </si>
  <si>
    <t>OSTVARENJE/IZVRŠENJE 1.-12.2024.</t>
  </si>
  <si>
    <t xml:space="preserve">
IZVRŠENJE 1.12.2024. </t>
  </si>
  <si>
    <t>IF-5.P. ESF</t>
  </si>
  <si>
    <t>5.P.</t>
  </si>
  <si>
    <t>Tekući projekt T100058</t>
  </si>
  <si>
    <t>Izvor financiranja 5.P.</t>
  </si>
  <si>
    <t>ESF+</t>
  </si>
  <si>
    <t>PROJEKT T100060</t>
  </si>
  <si>
    <t>PUN - ZAGREBAČKA ŽUPANIJA</t>
  </si>
  <si>
    <t>Naknada za prijevoz , rad na terenu</t>
  </si>
  <si>
    <t>Ostale izvanškolske aktivnosti</t>
  </si>
  <si>
    <t xml:space="preserve">Ostali nespomenuti rashodi </t>
  </si>
  <si>
    <t>Oprema za grijanje, ventilaciju i hlađenje</t>
  </si>
  <si>
    <t>Seminari, savjetovanja i simpoziji</t>
  </si>
  <si>
    <t>Usluge tekućeg i investicijskog održavanja</t>
  </si>
  <si>
    <t>Usluge banaka</t>
  </si>
  <si>
    <t xml:space="preserve">Prijevozna sredstva </t>
  </si>
  <si>
    <t>Tuzemne članarine</t>
  </si>
  <si>
    <t>DONACIJE</t>
  </si>
  <si>
    <t>Naknada građanima i kuć. u naravi</t>
  </si>
  <si>
    <t>Tekući Projekt T100016</t>
  </si>
  <si>
    <t>ŠKOLSKI MEDNI DAN</t>
  </si>
  <si>
    <t xml:space="preserve">IZVJEŠTAJ O IZVRŠENJU FINANCIJSKOG PLANA PRORAČUNSKOG KORISNIKA JEDINICE LOKALNE I PODRUČNE (REGIONALNE) SAMOUPRAVE ZA I-XII 2025. </t>
  </si>
  <si>
    <t xml:space="preserve">IZVRŠENJE 
1.-12.2025. </t>
  </si>
  <si>
    <t>IZVRŠENJE I-XII 2025.</t>
  </si>
  <si>
    <t xml:space="preserve">
OSTVARENJE/IZVRŠENJE 1.-12.2025.</t>
  </si>
  <si>
    <t>OSTVARENJE/IZVRŠENJE 1.-12.2025.</t>
  </si>
  <si>
    <t xml:space="preserve">OSTVARENJE/IZVRŠENJE 
1.-12.2025.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</si>
</sst>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k_n"/>
  </numFmts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b/>
      <i/>
      <sz val="10"/>
      <color indexed="8"/>
      <name val="Arial"/>
      <family val="2"/>
      <charset val="238"/>
    </font>
    <font>
      <b/>
      <i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82">
    <xf numFmtId="0" fontId="0" fillId="0" borderId="0" xfId="0"/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 applyProtection="1">
      <alignment horizontal="right" wrapText="1"/>
    </xf>
    <xf numFmtId="0" fontId="11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11" fillId="2" borderId="3" xfId="0" applyNumberFormat="1" applyFont="1" applyFill="1" applyBorder="1" applyAlignment="1" applyProtection="1">
      <alignment horizontal="left" vertical="center"/>
    </xf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 wrapText="1"/>
    </xf>
    <xf numFmtId="0" fontId="7" fillId="0" borderId="0" xfId="0" quotePrefix="1" applyNumberFormat="1" applyFont="1" applyFill="1" applyBorder="1" applyAlignment="1" applyProtection="1">
      <alignment horizontal="left" wrapText="1"/>
    </xf>
    <xf numFmtId="0" fontId="8" fillId="0" borderId="0" xfId="0" applyNumberFormat="1" applyFont="1" applyFill="1" applyBorder="1" applyAlignment="1" applyProtection="1">
      <alignment wrapText="1"/>
    </xf>
    <xf numFmtId="3" fontId="5" fillId="0" borderId="0" xfId="0" applyNumberFormat="1" applyFont="1" applyBorder="1" applyAlignment="1">
      <alignment horizontal="right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3" fontId="6" fillId="0" borderId="3" xfId="0" applyNumberFormat="1" applyFont="1" applyBorder="1" applyAlignment="1">
      <alignment horizontal="right"/>
    </xf>
    <xf numFmtId="3" fontId="6" fillId="3" borderId="3" xfId="0" applyNumberFormat="1" applyFont="1" applyFill="1" applyBorder="1" applyAlignment="1" applyProtection="1">
      <alignment horizontal="right" wrapText="1"/>
    </xf>
    <xf numFmtId="3" fontId="6" fillId="3" borderId="3" xfId="0" applyNumberFormat="1" applyFont="1" applyFill="1" applyBorder="1" applyAlignment="1">
      <alignment horizontal="right"/>
    </xf>
    <xf numFmtId="3" fontId="6" fillId="0" borderId="3" xfId="0" applyNumberFormat="1" applyFont="1" applyFill="1" applyBorder="1" applyAlignment="1">
      <alignment horizontal="right"/>
    </xf>
    <xf numFmtId="3" fontId="6" fillId="0" borderId="3" xfId="0" applyNumberFormat="1" applyFont="1" applyFill="1" applyBorder="1" applyAlignment="1" applyProtection="1">
      <alignment horizontal="right" wrapText="1"/>
    </xf>
    <xf numFmtId="0" fontId="11" fillId="3" borderId="1" xfId="0" applyFont="1" applyFill="1" applyBorder="1" applyAlignment="1">
      <alignment horizontal="left" vertical="center"/>
    </xf>
    <xf numFmtId="0" fontId="11" fillId="2" borderId="3" xfId="0" applyNumberFormat="1" applyFont="1" applyFill="1" applyBorder="1" applyAlignment="1" applyProtection="1">
      <alignment vertical="center" wrapText="1"/>
    </xf>
    <xf numFmtId="0" fontId="9" fillId="2" borderId="3" xfId="0" applyNumberFormat="1" applyFont="1" applyFill="1" applyBorder="1" applyAlignment="1" applyProtection="1">
      <alignment vertical="center" wrapText="1"/>
    </xf>
    <xf numFmtId="0" fontId="11" fillId="2" borderId="3" xfId="0" quotePrefix="1" applyFont="1" applyFill="1" applyBorder="1" applyAlignment="1">
      <alignment horizontal="left" vertical="center"/>
    </xf>
    <xf numFmtId="0" fontId="6" fillId="0" borderId="3" xfId="0" quotePrefix="1" applyNumberFormat="1" applyFont="1" applyFill="1" applyBorder="1" applyAlignment="1" applyProtection="1">
      <alignment horizontal="center" vertical="center" wrapText="1"/>
    </xf>
    <xf numFmtId="0" fontId="14" fillId="2" borderId="3" xfId="0" applyNumberFormat="1" applyFont="1" applyFill="1" applyBorder="1" applyAlignment="1" applyProtection="1">
      <alignment horizontal="center" vertical="center" wrapText="1"/>
    </xf>
    <xf numFmtId="0" fontId="14" fillId="0" borderId="3" xfId="0" quotePrefix="1" applyNumberFormat="1" applyFont="1" applyFill="1" applyBorder="1" applyAlignment="1" applyProtection="1">
      <alignment horizontal="center" vertical="center" wrapText="1"/>
    </xf>
    <xf numFmtId="0" fontId="15" fillId="0" borderId="0" xfId="0" applyFont="1"/>
    <xf numFmtId="0" fontId="0" fillId="0" borderId="3" xfId="0" applyBorder="1"/>
    <xf numFmtId="0" fontId="9" fillId="2" borderId="3" xfId="0" quotePrefix="1" applyFont="1" applyFill="1" applyBorder="1" applyAlignment="1">
      <alignment horizontal="left" vertical="center" wrapText="1"/>
    </xf>
    <xf numFmtId="0" fontId="10" fillId="2" borderId="3" xfId="0" applyNumberFormat="1" applyFont="1" applyFill="1" applyBorder="1" applyAlignment="1" applyProtection="1">
      <alignment horizontal="left" vertical="center" wrapText="1" indent="1"/>
    </xf>
    <xf numFmtId="0" fontId="10" fillId="2" borderId="3" xfId="0" applyFont="1" applyFill="1" applyBorder="1" applyAlignment="1">
      <alignment horizontal="left" vertical="center" indent="1"/>
    </xf>
    <xf numFmtId="0" fontId="10" fillId="2" borderId="3" xfId="0" quotePrefix="1" applyFont="1" applyFill="1" applyBorder="1" applyAlignment="1">
      <alignment horizontal="left" vertical="center" wrapText="1" indent="1"/>
    </xf>
    <xf numFmtId="0" fontId="10" fillId="2" borderId="3" xfId="0" applyFont="1" applyFill="1" applyBorder="1" applyAlignment="1">
      <alignment horizontal="left" vertical="center"/>
    </xf>
    <xf numFmtId="0" fontId="16" fillId="2" borderId="3" xfId="0" quotePrefix="1" applyFont="1" applyFill="1" applyBorder="1" applyAlignment="1">
      <alignment horizontal="left" vertical="center"/>
    </xf>
    <xf numFmtId="0" fontId="1" fillId="0" borderId="0" xfId="0" applyFont="1"/>
    <xf numFmtId="0" fontId="11" fillId="0" borderId="0" xfId="0" applyNumberFormat="1" applyFont="1" applyFill="1" applyBorder="1" applyAlignment="1" applyProtection="1">
      <alignment horizontal="left" vertical="top" wrapText="1"/>
    </xf>
    <xf numFmtId="0" fontId="9" fillId="3" borderId="2" xfId="0" applyNumberFormat="1" applyFont="1" applyFill="1" applyBorder="1" applyAlignment="1" applyProtection="1">
      <alignment vertical="center"/>
    </xf>
    <xf numFmtId="0" fontId="0" fillId="3" borderId="0" xfId="0" applyFill="1"/>
    <xf numFmtId="0" fontId="6" fillId="3" borderId="3" xfId="0" applyNumberFormat="1" applyFont="1" applyFill="1" applyBorder="1" applyAlignment="1" applyProtection="1">
      <alignment horizontal="center" vertical="center" wrapTex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0" fillId="2" borderId="0" xfId="0" applyFill="1"/>
    <xf numFmtId="0" fontId="3" fillId="2" borderId="0" xfId="0" applyNumberFormat="1" applyFont="1" applyFill="1" applyBorder="1" applyAlignment="1" applyProtection="1">
      <alignment vertical="center" wrapText="1"/>
    </xf>
    <xf numFmtId="0" fontId="5" fillId="2" borderId="0" xfId="0" applyNumberFormat="1" applyFont="1" applyFill="1" applyBorder="1" applyAlignment="1" applyProtection="1">
      <alignment horizontal="center" vertical="center" wrapText="1"/>
    </xf>
    <xf numFmtId="0" fontId="12" fillId="2" borderId="0" xfId="0" applyFont="1" applyFill="1" applyAlignment="1">
      <alignment wrapText="1"/>
    </xf>
    <xf numFmtId="0" fontId="1" fillId="2" borderId="5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right" vertical="center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/>
    <xf numFmtId="0" fontId="7" fillId="2" borderId="0" xfId="0" quotePrefix="1" applyNumberFormat="1" applyFont="1" applyFill="1" applyBorder="1" applyAlignment="1" applyProtection="1">
      <alignment horizontal="left" wrapText="1"/>
    </xf>
    <xf numFmtId="0" fontId="8" fillId="2" borderId="0" xfId="0" applyNumberFormat="1" applyFont="1" applyFill="1" applyBorder="1" applyAlignment="1" applyProtection="1">
      <alignment wrapText="1"/>
    </xf>
    <xf numFmtId="3" fontId="5" fillId="2" borderId="0" xfId="0" applyNumberFormat="1" applyFont="1" applyFill="1" applyBorder="1" applyAlignment="1">
      <alignment horizontal="right"/>
    </xf>
    <xf numFmtId="4" fontId="6" fillId="3" borderId="3" xfId="0" applyNumberFormat="1" applyFont="1" applyFill="1" applyBorder="1" applyAlignment="1">
      <alignment horizontal="right"/>
    </xf>
    <xf numFmtId="4" fontId="6" fillId="0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right"/>
    </xf>
    <xf numFmtId="4" fontId="6" fillId="3" borderId="3" xfId="0" applyNumberFormat="1" applyFont="1" applyFill="1" applyBorder="1" applyAlignment="1" applyProtection="1">
      <alignment horizontal="right" wrapText="1"/>
    </xf>
    <xf numFmtId="4" fontId="3" fillId="2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4" fontId="6" fillId="2" borderId="3" xfId="0" applyNumberFormat="1" applyFont="1" applyFill="1" applyBorder="1" applyAlignment="1">
      <alignment horizontal="right"/>
    </xf>
    <xf numFmtId="4" fontId="1" fillId="0" borderId="3" xfId="0" applyNumberFormat="1" applyFont="1" applyBorder="1"/>
    <xf numFmtId="4" fontId="0" fillId="0" borderId="0" xfId="0" applyNumberFormat="1"/>
    <xf numFmtId="4" fontId="6" fillId="3" borderId="3" xfId="0" applyNumberFormat="1" applyFont="1" applyFill="1" applyBorder="1" applyAlignment="1" applyProtection="1">
      <alignment horizontal="center" vertical="center" wrapText="1"/>
    </xf>
    <xf numFmtId="4" fontId="0" fillId="0" borderId="3" xfId="0" applyNumberFormat="1" applyFont="1" applyBorder="1"/>
    <xf numFmtId="0" fontId="11" fillId="2" borderId="3" xfId="0" quotePrefix="1" applyFont="1" applyFill="1" applyBorder="1" applyAlignment="1">
      <alignment horizontal="left" vertical="center" wrapText="1"/>
    </xf>
    <xf numFmtId="1" fontId="1" fillId="0" borderId="3" xfId="0" applyNumberFormat="1" applyFont="1" applyBorder="1"/>
    <xf numFmtId="1" fontId="0" fillId="0" borderId="3" xfId="0" applyNumberFormat="1" applyBorder="1"/>
    <xf numFmtId="1" fontId="0" fillId="0" borderId="3" xfId="0" applyNumberFormat="1" applyFont="1" applyBorder="1"/>
    <xf numFmtId="0" fontId="9" fillId="2" borderId="3" xfId="0" applyFont="1" applyFill="1" applyBorder="1" applyAlignment="1">
      <alignment horizontal="left" vertical="center" indent="1"/>
    </xf>
    <xf numFmtId="0" fontId="11" fillId="2" borderId="3" xfId="0" applyFont="1" applyFill="1" applyBorder="1" applyAlignment="1">
      <alignment horizontal="left" vertical="center" indent="1"/>
    </xf>
    <xf numFmtId="0" fontId="11" fillId="2" borderId="3" xfId="0" applyNumberFormat="1" applyFont="1" applyFill="1" applyBorder="1" applyAlignment="1" applyProtection="1">
      <alignment horizontal="left" vertical="center" wrapText="1" indent="1"/>
    </xf>
    <xf numFmtId="0" fontId="11" fillId="2" borderId="3" xfId="0" quotePrefix="1" applyFont="1" applyFill="1" applyBorder="1" applyAlignment="1">
      <alignment horizontal="left" vertical="center" wrapText="1" indent="1"/>
    </xf>
    <xf numFmtId="0" fontId="9" fillId="2" borderId="3" xfId="0" applyNumberFormat="1" applyFont="1" applyFill="1" applyBorder="1" applyAlignment="1" applyProtection="1">
      <alignment horizontal="left" vertical="center" wrapText="1" indent="1"/>
    </xf>
    <xf numFmtId="4" fontId="3" fillId="2" borderId="3" xfId="0" applyNumberFormat="1" applyFont="1" applyFill="1" applyBorder="1" applyAlignment="1">
      <alignment horizontal="right" wrapText="1"/>
    </xf>
    <xf numFmtId="0" fontId="9" fillId="2" borderId="3" xfId="0" applyFont="1" applyFill="1" applyBorder="1" applyAlignment="1">
      <alignment horizontal="left" vertical="center" wrapText="1"/>
    </xf>
    <xf numFmtId="0" fontId="0" fillId="0" borderId="7" xfId="0" applyBorder="1"/>
    <xf numFmtId="0" fontId="0" fillId="0" borderId="6" xfId="0" applyBorder="1"/>
    <xf numFmtId="0" fontId="10" fillId="2" borderId="3" xfId="0" applyNumberFormat="1" applyFont="1" applyFill="1" applyBorder="1" applyAlignment="1">
      <alignment horizontal="left" vertical="center" indent="1"/>
    </xf>
    <xf numFmtId="0" fontId="12" fillId="0" borderId="0" xfId="0" applyFont="1" applyAlignment="1">
      <alignment wrapText="1"/>
    </xf>
    <xf numFmtId="0" fontId="5" fillId="0" borderId="0" xfId="0" applyNumberFormat="1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/>
    <xf numFmtId="0" fontId="5" fillId="0" borderId="8" xfId="0" applyNumberFormat="1" applyFont="1" applyFill="1" applyBorder="1" applyAlignment="1" applyProtection="1">
      <alignment horizontal="center" vertical="center" wrapText="1"/>
    </xf>
    <xf numFmtId="0" fontId="6" fillId="4" borderId="9" xfId="0" applyNumberFormat="1" applyFont="1" applyFill="1" applyBorder="1" applyAlignment="1" applyProtection="1">
      <alignment horizontal="center" vertical="center" wrapText="1"/>
    </xf>
    <xf numFmtId="0" fontId="6" fillId="4" borderId="10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/>
    <xf numFmtId="0" fontId="6" fillId="0" borderId="11" xfId="0" applyNumberFormat="1" applyFont="1" applyFill="1" applyBorder="1" applyAlignment="1" applyProtection="1">
      <alignment horizontal="center"/>
    </xf>
    <xf numFmtId="0" fontId="21" fillId="0" borderId="11" xfId="0" applyNumberFormat="1" applyFont="1" applyFill="1" applyBorder="1" applyAlignment="1" applyProtection="1">
      <alignment wrapText="1"/>
    </xf>
    <xf numFmtId="164" fontId="21" fillId="0" borderId="11" xfId="0" applyNumberFormat="1" applyFont="1" applyFill="1" applyBorder="1" applyAlignment="1" applyProtection="1">
      <alignment wrapText="1"/>
    </xf>
    <xf numFmtId="0" fontId="6" fillId="0" borderId="3" xfId="0" applyNumberFormat="1" applyFont="1" applyFill="1" applyBorder="1" applyAlignment="1" applyProtection="1">
      <alignment horizontal="center"/>
    </xf>
    <xf numFmtId="0" fontId="6" fillId="0" borderId="3" xfId="0" applyNumberFormat="1" applyFont="1" applyFill="1" applyBorder="1" applyAlignment="1" applyProtection="1">
      <alignment wrapText="1"/>
    </xf>
    <xf numFmtId="164" fontId="6" fillId="0" borderId="3" xfId="0" applyNumberFormat="1" applyFont="1" applyFill="1" applyBorder="1" applyAlignment="1" applyProtection="1">
      <alignment wrapText="1"/>
    </xf>
    <xf numFmtId="0" fontId="6" fillId="6" borderId="1" xfId="0" applyNumberFormat="1" applyFont="1" applyFill="1" applyBorder="1" applyAlignment="1" applyProtection="1">
      <alignment wrapText="1"/>
    </xf>
    <xf numFmtId="164" fontId="6" fillId="6" borderId="3" xfId="0" applyNumberFormat="1" applyFont="1" applyFill="1" applyBorder="1" applyAlignment="1" applyProtection="1">
      <alignment horizontal="left" wrapText="1"/>
    </xf>
    <xf numFmtId="0" fontId="6" fillId="6" borderId="1" xfId="0" applyNumberFormat="1" applyFont="1" applyFill="1" applyBorder="1" applyAlignment="1" applyProtection="1">
      <alignment vertical="center" wrapText="1"/>
    </xf>
    <xf numFmtId="164" fontId="6" fillId="6" borderId="1" xfId="0" applyNumberFormat="1" applyFont="1" applyFill="1" applyBorder="1" applyAlignment="1" applyProtection="1">
      <alignment horizontal="left" wrapText="1"/>
    </xf>
    <xf numFmtId="0" fontId="6" fillId="7" borderId="1" xfId="0" applyNumberFormat="1" applyFont="1" applyFill="1" applyBorder="1" applyAlignment="1" applyProtection="1">
      <alignment vertical="center" wrapText="1"/>
    </xf>
    <xf numFmtId="0" fontId="6" fillId="7" borderId="1" xfId="0" applyNumberFormat="1" applyFont="1" applyFill="1" applyBorder="1" applyAlignment="1" applyProtection="1">
      <alignment wrapText="1"/>
    </xf>
    <xf numFmtId="164" fontId="6" fillId="7" borderId="1" xfId="0" applyNumberFormat="1" applyFont="1" applyFill="1" applyBorder="1" applyAlignment="1" applyProtection="1">
      <alignment horizontal="left" wrapText="1"/>
    </xf>
    <xf numFmtId="0" fontId="21" fillId="8" borderId="1" xfId="0" applyNumberFormat="1" applyFont="1" applyFill="1" applyBorder="1" applyAlignment="1" applyProtection="1">
      <alignment horizontal="left" vertical="center" wrapText="1"/>
    </xf>
    <xf numFmtId="0" fontId="21" fillId="8" borderId="1" xfId="0" applyNumberFormat="1" applyFont="1" applyFill="1" applyBorder="1" applyAlignment="1" applyProtection="1">
      <alignment horizontal="left" wrapText="1"/>
    </xf>
    <xf numFmtId="164" fontId="6" fillId="8" borderId="1" xfId="0" applyNumberFormat="1" applyFont="1" applyFill="1" applyBorder="1" applyAlignment="1" applyProtection="1">
      <alignment horizontal="left" wrapText="1"/>
    </xf>
    <xf numFmtId="0" fontId="3" fillId="9" borderId="3" xfId="0" applyNumberFormat="1" applyFont="1" applyFill="1" applyBorder="1" applyAlignment="1" applyProtection="1">
      <alignment horizontal="left"/>
    </xf>
    <xf numFmtId="0" fontId="6" fillId="9" borderId="3" xfId="0" applyNumberFormat="1" applyFont="1" applyFill="1" applyBorder="1" applyAlignment="1" applyProtection="1">
      <alignment wrapText="1"/>
    </xf>
    <xf numFmtId="164" fontId="6" fillId="9" borderId="3" xfId="0" applyNumberFormat="1" applyFont="1" applyFill="1" applyBorder="1" applyAlignment="1" applyProtection="1">
      <alignment horizontal="left" wrapText="1"/>
    </xf>
    <xf numFmtId="0" fontId="3" fillId="10" borderId="3" xfId="0" applyNumberFormat="1" applyFont="1" applyFill="1" applyBorder="1" applyAlignment="1" applyProtection="1">
      <alignment horizontal="center" vertical="center"/>
    </xf>
    <xf numFmtId="0" fontId="6" fillId="10" borderId="3" xfId="0" applyNumberFormat="1" applyFont="1" applyFill="1" applyBorder="1" applyAlignment="1" applyProtection="1">
      <alignment wrapText="1"/>
    </xf>
    <xf numFmtId="164" fontId="6" fillId="10" borderId="3" xfId="0" applyNumberFormat="1" applyFont="1" applyFill="1" applyBorder="1" applyAlignment="1" applyProtection="1">
      <alignment wrapText="1"/>
    </xf>
    <xf numFmtId="0" fontId="3" fillId="0" borderId="3" xfId="0" applyNumberFormat="1" applyFont="1" applyFill="1" applyBorder="1" applyAlignment="1" applyProtection="1">
      <alignment horizontal="center"/>
    </xf>
    <xf numFmtId="0" fontId="6" fillId="2" borderId="3" xfId="0" applyNumberFormat="1" applyFont="1" applyFill="1" applyBorder="1" applyAlignment="1" applyProtection="1">
      <alignment wrapText="1"/>
    </xf>
    <xf numFmtId="164" fontId="6" fillId="2" borderId="3" xfId="0" applyNumberFormat="1" applyFont="1" applyFill="1" applyBorder="1" applyAlignment="1" applyProtection="1">
      <alignment wrapText="1"/>
    </xf>
    <xf numFmtId="164" fontId="3" fillId="0" borderId="3" xfId="0" applyNumberFormat="1" applyFont="1" applyFill="1" applyBorder="1" applyAlignment="1" applyProtection="1">
      <alignment wrapText="1"/>
    </xf>
    <xf numFmtId="0" fontId="6" fillId="6" borderId="1" xfId="0" applyNumberFormat="1" applyFont="1" applyFill="1" applyBorder="1" applyAlignment="1" applyProtection="1">
      <alignment horizontal="center"/>
    </xf>
    <xf numFmtId="0" fontId="6" fillId="6" borderId="3" xfId="0" applyNumberFormat="1" applyFont="1" applyFill="1" applyBorder="1" applyAlignment="1" applyProtection="1">
      <alignment wrapText="1"/>
    </xf>
    <xf numFmtId="164" fontId="6" fillId="6" borderId="3" xfId="0" applyNumberFormat="1" applyFont="1" applyFill="1" applyBorder="1" applyAlignment="1" applyProtection="1">
      <alignment wrapText="1"/>
    </xf>
    <xf numFmtId="0" fontId="6" fillId="5" borderId="1" xfId="0" applyNumberFormat="1" applyFont="1" applyFill="1" applyBorder="1" applyAlignment="1" applyProtection="1">
      <alignment horizontal="center"/>
    </xf>
    <xf numFmtId="0" fontId="6" fillId="5" borderId="3" xfId="0" applyNumberFormat="1" applyFont="1" applyFill="1" applyBorder="1" applyAlignment="1" applyProtection="1">
      <alignment wrapText="1"/>
    </xf>
    <xf numFmtId="164" fontId="3" fillId="5" borderId="3" xfId="0" applyNumberFormat="1" applyFont="1" applyFill="1" applyBorder="1" applyAlignment="1" applyProtection="1">
      <alignment wrapText="1"/>
    </xf>
    <xf numFmtId="0" fontId="6" fillId="11" borderId="1" xfId="0" applyNumberFormat="1" applyFont="1" applyFill="1" applyBorder="1" applyAlignment="1" applyProtection="1">
      <alignment horizontal="center"/>
    </xf>
    <xf numFmtId="0" fontId="6" fillId="11" borderId="3" xfId="0" applyNumberFormat="1" applyFont="1" applyFill="1" applyBorder="1" applyAlignment="1" applyProtection="1">
      <alignment wrapText="1"/>
    </xf>
    <xf numFmtId="164" fontId="3" fillId="11" borderId="3" xfId="0" applyNumberFormat="1" applyFont="1" applyFill="1" applyBorder="1" applyAlignment="1" applyProtection="1">
      <alignment wrapText="1"/>
    </xf>
    <xf numFmtId="0" fontId="6" fillId="2" borderId="1" xfId="0" applyNumberFormat="1" applyFont="1" applyFill="1" applyBorder="1" applyAlignment="1" applyProtection="1">
      <alignment horizontal="center"/>
    </xf>
    <xf numFmtId="164" fontId="3" fillId="2" borderId="3" xfId="0" applyNumberFormat="1" applyFont="1" applyFill="1" applyBorder="1" applyAlignment="1" applyProtection="1">
      <alignment wrapText="1"/>
    </xf>
    <xf numFmtId="0" fontId="3" fillId="2" borderId="1" xfId="0" applyNumberFormat="1" applyFont="1" applyFill="1" applyBorder="1" applyAlignment="1" applyProtection="1">
      <alignment horizontal="center"/>
    </xf>
    <xf numFmtId="0" fontId="3" fillId="2" borderId="3" xfId="0" applyNumberFormat="1" applyFont="1" applyFill="1" applyBorder="1" applyAlignment="1" applyProtection="1">
      <alignment wrapText="1"/>
    </xf>
    <xf numFmtId="0" fontId="6" fillId="6" borderId="3" xfId="0" applyNumberFormat="1" applyFont="1" applyFill="1" applyBorder="1" applyAlignment="1" applyProtection="1">
      <alignment vertical="center" wrapText="1"/>
    </xf>
    <xf numFmtId="0" fontId="17" fillId="12" borderId="1" xfId="0" applyNumberFormat="1" applyFont="1" applyFill="1" applyBorder="1" applyAlignment="1" applyProtection="1">
      <alignment vertical="center" wrapText="1"/>
    </xf>
    <xf numFmtId="0" fontId="17" fillId="12" borderId="3" xfId="0" applyNumberFormat="1" applyFont="1" applyFill="1" applyBorder="1" applyAlignment="1" applyProtection="1">
      <alignment vertical="center" wrapText="1"/>
    </xf>
    <xf numFmtId="164" fontId="17" fillId="12" borderId="4" xfId="0" applyNumberFormat="1" applyFont="1" applyFill="1" applyBorder="1" applyAlignment="1" applyProtection="1">
      <alignment horizontal="left" wrapText="1"/>
    </xf>
    <xf numFmtId="164" fontId="6" fillId="6" borderId="4" xfId="0" applyNumberFormat="1" applyFont="1" applyFill="1" applyBorder="1" applyAlignment="1" applyProtection="1">
      <alignment horizontal="left" wrapText="1"/>
    </xf>
    <xf numFmtId="0" fontId="6" fillId="7" borderId="1" xfId="0" applyNumberFormat="1" applyFont="1" applyFill="1" applyBorder="1" applyAlignment="1" applyProtection="1"/>
    <xf numFmtId="0" fontId="6" fillId="7" borderId="3" xfId="0" applyNumberFormat="1" applyFont="1" applyFill="1" applyBorder="1" applyAlignment="1" applyProtection="1"/>
    <xf numFmtId="164" fontId="6" fillId="7" borderId="4" xfId="0" applyNumberFormat="1" applyFont="1" applyFill="1" applyBorder="1" applyAlignment="1" applyProtection="1">
      <alignment horizontal="left"/>
    </xf>
    <xf numFmtId="0" fontId="22" fillId="8" borderId="3" xfId="0" applyNumberFormat="1" applyFont="1" applyFill="1" applyBorder="1" applyAlignment="1" applyProtection="1">
      <alignment horizontal="left" wrapText="1"/>
    </xf>
    <xf numFmtId="164" fontId="6" fillId="8" borderId="4" xfId="0" applyNumberFormat="1" applyFont="1" applyFill="1" applyBorder="1" applyAlignment="1" applyProtection="1">
      <alignment horizontal="left"/>
    </xf>
    <xf numFmtId="0" fontId="6" fillId="13" borderId="3" xfId="0" applyNumberFormat="1" applyFont="1" applyFill="1" applyBorder="1" applyAlignment="1" applyProtection="1">
      <alignment horizontal="left"/>
    </xf>
    <xf numFmtId="0" fontId="6" fillId="13" borderId="3" xfId="0" applyNumberFormat="1" applyFont="1" applyFill="1" applyBorder="1" applyAlignment="1" applyProtection="1">
      <alignment horizontal="left" wrapText="1"/>
    </xf>
    <xf numFmtId="164" fontId="6" fillId="13" borderId="3" xfId="0" applyNumberFormat="1" applyFont="1" applyFill="1" applyBorder="1" applyAlignment="1" applyProtection="1">
      <alignment horizontal="left" wrapText="1"/>
    </xf>
    <xf numFmtId="0" fontId="6" fillId="5" borderId="3" xfId="0" applyNumberFormat="1" applyFont="1" applyFill="1" applyBorder="1" applyAlignment="1" applyProtection="1">
      <alignment horizontal="center"/>
    </xf>
    <xf numFmtId="164" fontId="6" fillId="5" borderId="3" xfId="0" applyNumberFormat="1" applyFont="1" applyFill="1" applyBorder="1" applyAlignment="1" applyProtection="1">
      <alignment wrapText="1"/>
    </xf>
    <xf numFmtId="164" fontId="11" fillId="5" borderId="3" xfId="0" applyNumberFormat="1" applyFont="1" applyFill="1" applyBorder="1" applyAlignment="1" applyProtection="1">
      <alignment wrapText="1"/>
    </xf>
    <xf numFmtId="164" fontId="11" fillId="0" borderId="3" xfId="0" applyNumberFormat="1" applyFont="1" applyFill="1" applyBorder="1" applyAlignment="1" applyProtection="1">
      <alignment wrapText="1"/>
    </xf>
    <xf numFmtId="0" fontId="3" fillId="0" borderId="3" xfId="0" applyNumberFormat="1" applyFont="1" applyFill="1" applyBorder="1" applyAlignment="1" applyProtection="1">
      <alignment wrapText="1"/>
    </xf>
    <xf numFmtId="164" fontId="9" fillId="0" borderId="3" xfId="0" applyNumberFormat="1" applyFont="1" applyFill="1" applyBorder="1" applyAlignment="1" applyProtection="1">
      <alignment wrapText="1"/>
    </xf>
    <xf numFmtId="0" fontId="6" fillId="7" borderId="3" xfId="0" applyNumberFormat="1" applyFont="1" applyFill="1" applyBorder="1" applyAlignment="1" applyProtection="1">
      <alignment wrapText="1"/>
    </xf>
    <xf numFmtId="164" fontId="6" fillId="7" borderId="4" xfId="0" applyNumberFormat="1" applyFont="1" applyFill="1" applyBorder="1" applyAlignment="1" applyProtection="1">
      <alignment horizontal="left" wrapText="1"/>
    </xf>
    <xf numFmtId="164" fontId="11" fillId="7" borderId="4" xfId="0" applyNumberFormat="1" applyFont="1" applyFill="1" applyBorder="1" applyAlignment="1" applyProtection="1">
      <alignment horizontal="left" wrapText="1"/>
    </xf>
    <xf numFmtId="164" fontId="6" fillId="8" borderId="4" xfId="0" applyNumberFormat="1" applyFont="1" applyFill="1" applyBorder="1" applyAlignment="1" applyProtection="1">
      <alignment horizontal="left" wrapText="1"/>
    </xf>
    <xf numFmtId="164" fontId="11" fillId="8" borderId="4" xfId="0" applyNumberFormat="1" applyFont="1" applyFill="1" applyBorder="1" applyAlignment="1" applyProtection="1">
      <alignment horizontal="left" wrapText="1"/>
    </xf>
    <xf numFmtId="164" fontId="11" fillId="13" borderId="3" xfId="0" applyNumberFormat="1" applyFont="1" applyFill="1" applyBorder="1" applyAlignment="1" applyProtection="1">
      <alignment horizontal="left" wrapText="1"/>
    </xf>
    <xf numFmtId="0" fontId="21" fillId="8" borderId="3" xfId="0" applyNumberFormat="1" applyFont="1" applyFill="1" applyBorder="1" applyAlignment="1" applyProtection="1">
      <alignment horizontal="left" wrapText="1"/>
    </xf>
    <xf numFmtId="0" fontId="6" fillId="12" borderId="1" xfId="0" applyNumberFormat="1" applyFont="1" applyFill="1" applyBorder="1" applyAlignment="1" applyProtection="1">
      <alignment vertical="center" wrapText="1"/>
    </xf>
    <xf numFmtId="0" fontId="6" fillId="12" borderId="3" xfId="0" applyNumberFormat="1" applyFont="1" applyFill="1" applyBorder="1" applyAlignment="1" applyProtection="1">
      <alignment wrapText="1"/>
    </xf>
    <xf numFmtId="164" fontId="6" fillId="12" borderId="3" xfId="0" applyNumberFormat="1" applyFont="1" applyFill="1" applyBorder="1" applyAlignment="1" applyProtection="1">
      <alignment horizontal="left" wrapText="1"/>
    </xf>
    <xf numFmtId="3" fontId="6" fillId="6" borderId="3" xfId="0" applyNumberFormat="1" applyFont="1" applyFill="1" applyBorder="1" applyAlignment="1" applyProtection="1">
      <alignment vertical="center" wrapText="1"/>
    </xf>
    <xf numFmtId="3" fontId="6" fillId="6" borderId="3" xfId="0" applyNumberFormat="1" applyFont="1" applyFill="1" applyBorder="1" applyAlignment="1" applyProtection="1">
      <alignment wrapText="1"/>
    </xf>
    <xf numFmtId="3" fontId="6" fillId="7" borderId="3" xfId="0" applyNumberFormat="1" applyFont="1" applyFill="1" applyBorder="1" applyAlignment="1" applyProtection="1">
      <alignment wrapText="1"/>
    </xf>
    <xf numFmtId="164" fontId="6" fillId="7" borderId="3" xfId="0" applyNumberFormat="1" applyFont="1" applyFill="1" applyBorder="1" applyAlignment="1" applyProtection="1">
      <alignment horizontal="left" wrapText="1"/>
    </xf>
    <xf numFmtId="164" fontId="6" fillId="8" borderId="3" xfId="0" applyNumberFormat="1" applyFont="1" applyFill="1" applyBorder="1" applyAlignment="1" applyProtection="1">
      <alignment horizontal="left" wrapText="1"/>
    </xf>
    <xf numFmtId="3" fontId="6" fillId="13" borderId="3" xfId="0" applyNumberFormat="1" applyFont="1" applyFill="1" applyBorder="1" applyAlignment="1" applyProtection="1">
      <alignment horizontal="left"/>
    </xf>
    <xf numFmtId="3" fontId="6" fillId="13" borderId="3" xfId="0" applyNumberFormat="1" applyFont="1" applyFill="1" applyBorder="1" applyAlignment="1" applyProtection="1">
      <alignment wrapText="1"/>
    </xf>
    <xf numFmtId="3" fontId="6" fillId="5" borderId="3" xfId="0" applyNumberFormat="1" applyFont="1" applyFill="1" applyBorder="1" applyAlignment="1" applyProtection="1">
      <alignment horizontal="center"/>
    </xf>
    <xf numFmtId="3" fontId="6" fillId="5" borderId="3" xfId="0" applyNumberFormat="1" applyFont="1" applyFill="1" applyBorder="1" applyAlignment="1" applyProtection="1">
      <alignment wrapText="1"/>
    </xf>
    <xf numFmtId="3" fontId="6" fillId="7" borderId="3" xfId="0" applyNumberFormat="1" applyFont="1" applyFill="1" applyBorder="1" applyAlignment="1" applyProtection="1"/>
    <xf numFmtId="164" fontId="6" fillId="7" borderId="3" xfId="0" applyNumberFormat="1" applyFont="1" applyFill="1" applyBorder="1" applyAlignment="1" applyProtection="1">
      <alignment horizontal="left"/>
    </xf>
    <xf numFmtId="164" fontId="11" fillId="7" borderId="3" xfId="0" applyNumberFormat="1" applyFont="1" applyFill="1" applyBorder="1" applyAlignment="1" applyProtection="1">
      <alignment horizontal="left"/>
    </xf>
    <xf numFmtId="164" fontId="6" fillId="8" borderId="3" xfId="0" applyNumberFormat="1" applyFont="1" applyFill="1" applyBorder="1" applyAlignment="1" applyProtection="1">
      <alignment horizontal="left"/>
    </xf>
    <xf numFmtId="164" fontId="11" fillId="8" borderId="3" xfId="0" applyNumberFormat="1" applyFont="1" applyFill="1" applyBorder="1" applyAlignment="1" applyProtection="1">
      <alignment horizontal="left"/>
    </xf>
    <xf numFmtId="0" fontId="6" fillId="7" borderId="1" xfId="0" applyNumberFormat="1" applyFont="1" applyFill="1" applyBorder="1" applyAlignment="1" applyProtection="1">
      <alignment horizontal="center"/>
    </xf>
    <xf numFmtId="164" fontId="6" fillId="7" borderId="4" xfId="0" applyNumberFormat="1" applyFont="1" applyFill="1" applyBorder="1" applyAlignment="1" applyProtection="1">
      <alignment wrapText="1"/>
    </xf>
    <xf numFmtId="0" fontId="21" fillId="8" borderId="1" xfId="0" applyNumberFormat="1" applyFont="1" applyFill="1" applyBorder="1" applyAlignment="1" applyProtection="1">
      <alignment horizontal="center"/>
    </xf>
    <xf numFmtId="0" fontId="6" fillId="8" borderId="3" xfId="0" applyNumberFormat="1" applyFont="1" applyFill="1" applyBorder="1" applyAlignment="1" applyProtection="1">
      <alignment wrapText="1"/>
    </xf>
    <xf numFmtId="164" fontId="6" fillId="8" borderId="4" xfId="0" applyNumberFormat="1" applyFont="1" applyFill="1" applyBorder="1" applyAlignment="1" applyProtection="1">
      <alignment wrapText="1"/>
    </xf>
    <xf numFmtId="0" fontId="21" fillId="14" borderId="1" xfId="0" applyNumberFormat="1" applyFont="1" applyFill="1" applyBorder="1" applyAlignment="1" applyProtection="1">
      <alignment horizontal="center"/>
    </xf>
    <xf numFmtId="0" fontId="6" fillId="14" borderId="3" xfId="0" applyNumberFormat="1" applyFont="1" applyFill="1" applyBorder="1" applyAlignment="1" applyProtection="1">
      <alignment wrapText="1"/>
    </xf>
    <xf numFmtId="164" fontId="6" fillId="14" borderId="4" xfId="0" applyNumberFormat="1" applyFont="1" applyFill="1" applyBorder="1" applyAlignment="1" applyProtection="1">
      <alignment wrapText="1"/>
    </xf>
    <xf numFmtId="0" fontId="6" fillId="14" borderId="1" xfId="0" applyNumberFormat="1" applyFont="1" applyFill="1" applyBorder="1" applyAlignment="1" applyProtection="1">
      <alignment horizontal="center"/>
    </xf>
    <xf numFmtId="0" fontId="6" fillId="0" borderId="1" xfId="0" applyNumberFormat="1" applyFont="1" applyFill="1" applyBorder="1" applyAlignment="1" applyProtection="1">
      <alignment horizontal="center"/>
    </xf>
    <xf numFmtId="164" fontId="6" fillId="0" borderId="4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/>
    </xf>
    <xf numFmtId="164" fontId="3" fillId="0" borderId="4" xfId="0" applyNumberFormat="1" applyFont="1" applyFill="1" applyBorder="1" applyAlignment="1" applyProtection="1">
      <alignment wrapText="1"/>
    </xf>
    <xf numFmtId="3" fontId="6" fillId="7" borderId="1" xfId="0" applyNumberFormat="1" applyFont="1" applyFill="1" applyBorder="1" applyAlignment="1" applyProtection="1">
      <alignment vertical="center" wrapText="1"/>
    </xf>
    <xf numFmtId="3" fontId="6" fillId="7" borderId="3" xfId="0" applyNumberFormat="1" applyFont="1" applyFill="1" applyBorder="1" applyAlignment="1" applyProtection="1">
      <alignment vertical="center" wrapText="1"/>
    </xf>
    <xf numFmtId="164" fontId="6" fillId="7" borderId="4" xfId="0" applyNumberFormat="1" applyFont="1" applyFill="1" applyBorder="1" applyAlignment="1" applyProtection="1">
      <alignment horizontal="left" vertical="center" wrapText="1"/>
    </xf>
    <xf numFmtId="4" fontId="6" fillId="13" borderId="3" xfId="0" applyNumberFormat="1" applyFont="1" applyFill="1" applyBorder="1" applyAlignment="1" applyProtection="1">
      <alignment horizontal="left" wrapText="1"/>
    </xf>
    <xf numFmtId="0" fontId="23" fillId="0" borderId="3" xfId="0" applyNumberFormat="1" applyFont="1" applyFill="1" applyBorder="1" applyAlignment="1" applyProtection="1">
      <alignment wrapText="1"/>
    </xf>
    <xf numFmtId="164" fontId="23" fillId="0" borderId="3" xfId="0" applyNumberFormat="1" applyFont="1" applyFill="1" applyBorder="1" applyAlignment="1" applyProtection="1">
      <alignment wrapText="1"/>
    </xf>
    <xf numFmtId="0" fontId="11" fillId="6" borderId="1" xfId="0" applyNumberFormat="1" applyFont="1" applyFill="1" applyBorder="1" applyAlignment="1" applyProtection="1"/>
    <xf numFmtId="0" fontId="11" fillId="6" borderId="3" xfId="0" applyNumberFormat="1" applyFont="1" applyFill="1" applyBorder="1" applyAlignment="1" applyProtection="1"/>
    <xf numFmtId="164" fontId="9" fillId="6" borderId="4" xfId="0" applyNumberFormat="1" applyFont="1" applyFill="1" applyBorder="1" applyAlignment="1" applyProtection="1">
      <alignment horizontal="left"/>
    </xf>
    <xf numFmtId="0" fontId="6" fillId="13" borderId="3" xfId="0" applyNumberFormat="1" applyFont="1" applyFill="1" applyBorder="1" applyAlignment="1" applyProtection="1">
      <alignment wrapText="1"/>
    </xf>
    <xf numFmtId="164" fontId="6" fillId="6" borderId="4" xfId="0" applyNumberFormat="1" applyFont="1" applyFill="1" applyBorder="1" applyAlignment="1" applyProtection="1">
      <alignment wrapText="1"/>
    </xf>
    <xf numFmtId="0" fontId="6" fillId="15" borderId="1" xfId="0" applyNumberFormat="1" applyFont="1" applyFill="1" applyBorder="1" applyAlignment="1" applyProtection="1">
      <alignment horizontal="center"/>
    </xf>
    <xf numFmtId="0" fontId="6" fillId="15" borderId="3" xfId="0" applyNumberFormat="1" applyFont="1" applyFill="1" applyBorder="1" applyAlignment="1" applyProtection="1">
      <alignment wrapText="1"/>
    </xf>
    <xf numFmtId="164" fontId="6" fillId="15" borderId="4" xfId="0" applyNumberFormat="1" applyFont="1" applyFill="1" applyBorder="1" applyAlignment="1" applyProtection="1">
      <alignment wrapText="1"/>
    </xf>
    <xf numFmtId="3" fontId="6" fillId="13" borderId="3" xfId="0" applyNumberFormat="1" applyFont="1" applyFill="1" applyBorder="1" applyAlignment="1" applyProtection="1">
      <alignment horizontal="left" wrapText="1"/>
    </xf>
    <xf numFmtId="3" fontId="6" fillId="0" borderId="3" xfId="0" applyNumberFormat="1" applyFont="1" applyFill="1" applyBorder="1" applyAlignment="1" applyProtection="1">
      <alignment horizontal="center"/>
    </xf>
    <xf numFmtId="3" fontId="6" fillId="0" borderId="3" xfId="0" applyNumberFormat="1" applyFont="1" applyFill="1" applyBorder="1" applyAlignment="1" applyProtection="1">
      <alignment wrapText="1"/>
    </xf>
    <xf numFmtId="0" fontId="6" fillId="16" borderId="1" xfId="0" applyNumberFormat="1" applyFont="1" applyFill="1" applyBorder="1" applyAlignment="1" applyProtection="1">
      <alignment vertical="center" wrapText="1"/>
    </xf>
    <xf numFmtId="0" fontId="6" fillId="16" borderId="3" xfId="0" applyNumberFormat="1" applyFont="1" applyFill="1" applyBorder="1" applyAlignment="1" applyProtection="1">
      <alignment wrapText="1"/>
    </xf>
    <xf numFmtId="164" fontId="6" fillId="16" borderId="3" xfId="0" applyNumberFormat="1" applyFont="1" applyFill="1" applyBorder="1" applyAlignment="1" applyProtection="1">
      <alignment horizontal="left" wrapText="1"/>
    </xf>
    <xf numFmtId="0" fontId="21" fillId="8" borderId="3" xfId="0" applyNumberFormat="1" applyFont="1" applyFill="1" applyBorder="1" applyAlignment="1" applyProtection="1"/>
    <xf numFmtId="0" fontId="3" fillId="2" borderId="3" xfId="0" applyNumberFormat="1" applyFont="1" applyFill="1" applyBorder="1" applyAlignment="1" applyProtection="1">
      <alignment horizontal="center"/>
    </xf>
    <xf numFmtId="0" fontId="6" fillId="7" borderId="3" xfId="0" applyNumberFormat="1" applyFont="1" applyFill="1" applyBorder="1" applyAlignment="1" applyProtection="1">
      <alignment vertical="center" wrapText="1"/>
    </xf>
    <xf numFmtId="0" fontId="21" fillId="8" borderId="3" xfId="0" applyNumberFormat="1" applyFont="1" applyFill="1" applyBorder="1" applyAlignment="1" applyProtection="1">
      <alignment horizontal="left"/>
    </xf>
    <xf numFmtId="164" fontId="11" fillId="8" borderId="3" xfId="0" applyNumberFormat="1" applyFont="1" applyFill="1" applyBorder="1" applyAlignment="1" applyProtection="1">
      <alignment horizontal="left" wrapText="1"/>
    </xf>
    <xf numFmtId="0" fontId="21" fillId="8" borderId="3" xfId="0" applyNumberFormat="1" applyFont="1" applyFill="1" applyBorder="1" applyAlignment="1" applyProtection="1">
      <alignment wrapText="1"/>
    </xf>
    <xf numFmtId="164" fontId="6" fillId="8" borderId="3" xfId="0" applyNumberFormat="1" applyFont="1" applyFill="1" applyBorder="1" applyAlignment="1" applyProtection="1">
      <alignment wrapText="1"/>
    </xf>
    <xf numFmtId="0" fontId="21" fillId="13" borderId="1" xfId="0" applyNumberFormat="1" applyFont="1" applyFill="1" applyBorder="1" applyAlignment="1" applyProtection="1">
      <alignment horizontal="center"/>
    </xf>
    <xf numFmtId="164" fontId="6" fillId="13" borderId="3" xfId="0" applyNumberFormat="1" applyFont="1" applyFill="1" applyBorder="1" applyAlignment="1" applyProtection="1">
      <alignment wrapText="1"/>
    </xf>
    <xf numFmtId="1" fontId="3" fillId="0" borderId="3" xfId="0" applyNumberFormat="1" applyFont="1" applyFill="1" applyBorder="1" applyAlignment="1" applyProtection="1">
      <alignment horizontal="center"/>
    </xf>
    <xf numFmtId="3" fontId="3" fillId="0" borderId="3" xfId="0" applyNumberFormat="1" applyFont="1" applyFill="1" applyBorder="1" applyAlignment="1" applyProtection="1">
      <alignment wrapText="1"/>
    </xf>
    <xf numFmtId="1" fontId="3" fillId="0" borderId="1" xfId="0" applyNumberFormat="1" applyFont="1" applyFill="1" applyBorder="1" applyAlignment="1" applyProtection="1">
      <alignment horizontal="center"/>
    </xf>
    <xf numFmtId="3" fontId="3" fillId="0" borderId="4" xfId="0" applyNumberFormat="1" applyFont="1" applyFill="1" applyBorder="1" applyAlignment="1" applyProtection="1">
      <alignment wrapText="1"/>
    </xf>
    <xf numFmtId="1" fontId="11" fillId="7" borderId="3" xfId="0" applyNumberFormat="1" applyFont="1" applyFill="1" applyBorder="1" applyAlignment="1" applyProtection="1">
      <alignment horizontal="center"/>
    </xf>
    <xf numFmtId="3" fontId="11" fillId="7" borderId="4" xfId="0" applyNumberFormat="1" applyFont="1" applyFill="1" applyBorder="1" applyAlignment="1" applyProtection="1">
      <alignment wrapText="1"/>
    </xf>
    <xf numFmtId="164" fontId="11" fillId="7" borderId="4" xfId="0" applyNumberFormat="1" applyFont="1" applyFill="1" applyBorder="1" applyAlignment="1" applyProtection="1">
      <alignment horizontal="left" wrapText="1" readingOrder="1"/>
    </xf>
    <xf numFmtId="1" fontId="21" fillId="8" borderId="3" xfId="0" applyNumberFormat="1" applyFont="1" applyFill="1" applyBorder="1" applyAlignment="1" applyProtection="1">
      <alignment horizontal="center"/>
    </xf>
    <xf numFmtId="3" fontId="21" fillId="8" borderId="4" xfId="0" applyNumberFormat="1" applyFont="1" applyFill="1" applyBorder="1" applyAlignment="1" applyProtection="1">
      <alignment wrapText="1"/>
    </xf>
    <xf numFmtId="164" fontId="6" fillId="8" borderId="4" xfId="0" applyNumberFormat="1" applyFont="1" applyFill="1" applyBorder="1" applyAlignment="1" applyProtection="1">
      <alignment horizontal="left" wrapText="1" readingOrder="1"/>
    </xf>
    <xf numFmtId="164" fontId="11" fillId="8" borderId="4" xfId="0" applyNumberFormat="1" applyFont="1" applyFill="1" applyBorder="1" applyAlignment="1" applyProtection="1">
      <alignment horizontal="left" wrapText="1" readingOrder="1"/>
    </xf>
    <xf numFmtId="1" fontId="6" fillId="17" borderId="3" xfId="0" applyNumberFormat="1" applyFont="1" applyFill="1" applyBorder="1" applyAlignment="1" applyProtection="1">
      <alignment horizontal="center"/>
    </xf>
    <xf numFmtId="3" fontId="6" fillId="17" borderId="4" xfId="0" applyNumberFormat="1" applyFont="1" applyFill="1" applyBorder="1" applyAlignment="1" applyProtection="1">
      <alignment wrapText="1"/>
    </xf>
    <xf numFmtId="164" fontId="6" fillId="17" borderId="4" xfId="0" applyNumberFormat="1" applyFont="1" applyFill="1" applyBorder="1" applyAlignment="1" applyProtection="1">
      <alignment horizontal="left" wrapText="1" readingOrder="1"/>
    </xf>
    <xf numFmtId="164" fontId="11" fillId="17" borderId="4" xfId="0" applyNumberFormat="1" applyFont="1" applyFill="1" applyBorder="1" applyAlignment="1" applyProtection="1">
      <alignment horizontal="left" wrapText="1" readingOrder="1"/>
    </xf>
    <xf numFmtId="1" fontId="6" fillId="18" borderId="3" xfId="0" applyNumberFormat="1" applyFont="1" applyFill="1" applyBorder="1" applyAlignment="1" applyProtection="1">
      <alignment horizontal="center"/>
    </xf>
    <xf numFmtId="3" fontId="6" fillId="18" borderId="4" xfId="0" applyNumberFormat="1" applyFont="1" applyFill="1" applyBorder="1" applyAlignment="1" applyProtection="1">
      <alignment wrapText="1"/>
    </xf>
    <xf numFmtId="164" fontId="6" fillId="18" borderId="4" xfId="0" applyNumberFormat="1" applyFont="1" applyFill="1" applyBorder="1" applyAlignment="1" applyProtection="1">
      <alignment wrapText="1"/>
    </xf>
    <xf numFmtId="164" fontId="11" fillId="18" borderId="4" xfId="0" applyNumberFormat="1" applyFont="1" applyFill="1" applyBorder="1" applyAlignment="1" applyProtection="1">
      <alignment wrapText="1"/>
    </xf>
    <xf numFmtId="1" fontId="6" fillId="0" borderId="3" xfId="0" applyNumberFormat="1" applyFont="1" applyFill="1" applyBorder="1" applyAlignment="1" applyProtection="1">
      <alignment horizontal="center"/>
    </xf>
    <xf numFmtId="3" fontId="6" fillId="0" borderId="4" xfId="0" applyNumberFormat="1" applyFont="1" applyFill="1" applyBorder="1" applyAlignment="1" applyProtection="1">
      <alignment wrapText="1"/>
    </xf>
    <xf numFmtId="164" fontId="11" fillId="0" borderId="4" xfId="0" applyNumberFormat="1" applyFont="1" applyFill="1" applyBorder="1" applyAlignment="1" applyProtection="1">
      <alignment wrapText="1"/>
    </xf>
    <xf numFmtId="164" fontId="9" fillId="0" borderId="4" xfId="0" applyNumberFormat="1" applyFont="1" applyFill="1" applyBorder="1" applyAlignment="1" applyProtection="1">
      <alignment wrapText="1"/>
    </xf>
    <xf numFmtId="164" fontId="6" fillId="19" borderId="4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wrapText="1"/>
    </xf>
    <xf numFmtId="0" fontId="6" fillId="0" borderId="0" xfId="0" applyNumberFormat="1" applyFont="1" applyFill="1" applyBorder="1" applyAlignment="1" applyProtection="1">
      <alignment horizontal="center"/>
    </xf>
    <xf numFmtId="0" fontId="17" fillId="4" borderId="0" xfId="0" applyNumberFormat="1" applyFont="1" applyFill="1" applyBorder="1" applyAlignment="1" applyProtection="1">
      <alignment horizontal="center"/>
    </xf>
    <xf numFmtId="0" fontId="23" fillId="4" borderId="0" xfId="0" applyNumberFormat="1" applyFont="1" applyFill="1" applyBorder="1" applyAlignment="1" applyProtection="1">
      <alignment wrapText="1"/>
    </xf>
    <xf numFmtId="0" fontId="6" fillId="3" borderId="3" xfId="0" applyNumberFormat="1" applyFont="1" applyFill="1" applyBorder="1" applyAlignment="1" applyProtection="1">
      <alignment horizontal="center" vertical="center" wrapText="1"/>
    </xf>
    <xf numFmtId="0" fontId="6" fillId="3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/>
    <xf numFmtId="0" fontId="6" fillId="3" borderId="3" xfId="0" applyNumberFormat="1" applyFont="1" applyFill="1" applyBorder="1" applyAlignment="1" applyProtection="1">
      <alignment horizontal="center" vertical="center" wrapText="1"/>
    </xf>
    <xf numFmtId="0" fontId="6" fillId="2" borderId="3" xfId="0" applyNumberFormat="1" applyFont="1" applyFill="1" applyBorder="1" applyAlignment="1" applyProtection="1">
      <alignment horizontal="center"/>
    </xf>
    <xf numFmtId="164" fontId="6" fillId="5" borderId="4" xfId="0" applyNumberFormat="1" applyFont="1" applyFill="1" applyBorder="1" applyAlignment="1" applyProtection="1">
      <alignment wrapText="1"/>
    </xf>
    <xf numFmtId="0" fontId="21" fillId="8" borderId="3" xfId="0" applyNumberFormat="1" applyFont="1" applyFill="1" applyBorder="1" applyAlignment="1" applyProtection="1">
      <alignment horizontal="center"/>
    </xf>
    <xf numFmtId="0" fontId="6" fillId="5" borderId="3" xfId="0" applyNumberFormat="1" applyFont="1" applyFill="1" applyBorder="1" applyAlignment="1" applyProtection="1">
      <alignment horizontal="left"/>
    </xf>
    <xf numFmtId="0" fontId="6" fillId="0" borderId="1" xfId="0" applyNumberFormat="1" applyFont="1" applyFill="1" applyBorder="1" applyAlignment="1" applyProtection="1">
      <alignment horizontal="left"/>
    </xf>
    <xf numFmtId="1" fontId="21" fillId="0" borderId="11" xfId="0" applyNumberFormat="1" applyFont="1" applyFill="1" applyBorder="1" applyAlignment="1" applyProtection="1">
      <alignment wrapText="1"/>
    </xf>
    <xf numFmtId="1" fontId="6" fillId="0" borderId="0" xfId="0" applyNumberFormat="1" applyFont="1" applyFill="1" applyBorder="1" applyAlignment="1" applyProtection="1"/>
    <xf numFmtId="1" fontId="6" fillId="0" borderId="3" xfId="0" applyNumberFormat="1" applyFont="1" applyFill="1" applyBorder="1" applyAlignment="1" applyProtection="1">
      <alignment wrapText="1"/>
    </xf>
    <xf numFmtId="1" fontId="3" fillId="0" borderId="0" xfId="0" applyNumberFormat="1" applyFont="1" applyFill="1" applyBorder="1" applyAlignment="1" applyProtection="1"/>
    <xf numFmtId="1" fontId="6" fillId="6" borderId="3" xfId="0" applyNumberFormat="1" applyFont="1" applyFill="1" applyBorder="1" applyAlignment="1" applyProtection="1">
      <alignment horizontal="left" wrapText="1"/>
    </xf>
    <xf numFmtId="1" fontId="6" fillId="6" borderId="1" xfId="0" applyNumberFormat="1" applyFont="1" applyFill="1" applyBorder="1" applyAlignment="1" applyProtection="1">
      <alignment horizontal="left" wrapText="1"/>
    </xf>
    <xf numFmtId="1" fontId="6" fillId="7" borderId="1" xfId="0" applyNumberFormat="1" applyFont="1" applyFill="1" applyBorder="1" applyAlignment="1" applyProtection="1">
      <alignment horizontal="left" wrapText="1"/>
    </xf>
    <xf numFmtId="1" fontId="6" fillId="8" borderId="1" xfId="0" applyNumberFormat="1" applyFont="1" applyFill="1" applyBorder="1" applyAlignment="1" applyProtection="1">
      <alignment horizontal="left" wrapText="1"/>
    </xf>
    <xf numFmtId="1" fontId="6" fillId="9" borderId="3" xfId="0" applyNumberFormat="1" applyFont="1" applyFill="1" applyBorder="1" applyAlignment="1" applyProtection="1">
      <alignment horizontal="left" wrapText="1"/>
    </xf>
    <xf numFmtId="1" fontId="6" fillId="10" borderId="3" xfId="0" applyNumberFormat="1" applyFont="1" applyFill="1" applyBorder="1" applyAlignment="1" applyProtection="1">
      <alignment wrapText="1"/>
    </xf>
    <xf numFmtId="1" fontId="6" fillId="2" borderId="3" xfId="0" applyNumberFormat="1" applyFont="1" applyFill="1" applyBorder="1" applyAlignment="1" applyProtection="1">
      <alignment wrapText="1"/>
    </xf>
    <xf numFmtId="1" fontId="3" fillId="0" borderId="3" xfId="0" applyNumberFormat="1" applyFont="1" applyFill="1" applyBorder="1" applyAlignment="1" applyProtection="1">
      <alignment wrapText="1"/>
    </xf>
    <xf numFmtId="1" fontId="6" fillId="6" borderId="3" xfId="0" applyNumberFormat="1" applyFont="1" applyFill="1" applyBorder="1" applyAlignment="1" applyProtection="1">
      <alignment wrapText="1"/>
    </xf>
    <xf numFmtId="1" fontId="3" fillId="5" borderId="3" xfId="0" applyNumberFormat="1" applyFont="1" applyFill="1" applyBorder="1" applyAlignment="1" applyProtection="1">
      <alignment wrapText="1"/>
    </xf>
    <xf numFmtId="1" fontId="3" fillId="11" borderId="3" xfId="0" applyNumberFormat="1" applyFont="1" applyFill="1" applyBorder="1" applyAlignment="1" applyProtection="1">
      <alignment wrapText="1"/>
    </xf>
    <xf numFmtId="1" fontId="3" fillId="2" borderId="3" xfId="0" applyNumberFormat="1" applyFont="1" applyFill="1" applyBorder="1" applyAlignment="1" applyProtection="1">
      <alignment wrapText="1"/>
    </xf>
    <xf numFmtId="1" fontId="17" fillId="12" borderId="4" xfId="0" applyNumberFormat="1" applyFont="1" applyFill="1" applyBorder="1" applyAlignment="1" applyProtection="1">
      <alignment horizontal="left" wrapText="1"/>
    </xf>
    <xf numFmtId="1" fontId="6" fillId="6" borderId="4" xfId="0" applyNumberFormat="1" applyFont="1" applyFill="1" applyBorder="1" applyAlignment="1" applyProtection="1">
      <alignment horizontal="left" wrapText="1"/>
    </xf>
    <xf numFmtId="1" fontId="6" fillId="7" borderId="4" xfId="0" applyNumberFormat="1" applyFont="1" applyFill="1" applyBorder="1" applyAlignment="1" applyProtection="1">
      <alignment horizontal="left"/>
    </xf>
    <xf numFmtId="1" fontId="6" fillId="8" borderId="4" xfId="0" applyNumberFormat="1" applyFont="1" applyFill="1" applyBorder="1" applyAlignment="1" applyProtection="1">
      <alignment horizontal="left"/>
    </xf>
    <xf numFmtId="1" fontId="6" fillId="13" borderId="3" xfId="0" applyNumberFormat="1" applyFont="1" applyFill="1" applyBorder="1" applyAlignment="1" applyProtection="1">
      <alignment horizontal="left" wrapText="1"/>
    </xf>
    <xf numFmtId="1" fontId="11" fillId="5" borderId="3" xfId="0" applyNumberFormat="1" applyFont="1" applyFill="1" applyBorder="1" applyAlignment="1" applyProtection="1">
      <alignment wrapText="1"/>
    </xf>
    <xf numFmtId="1" fontId="11" fillId="0" borderId="3" xfId="0" applyNumberFormat="1" applyFont="1" applyFill="1" applyBorder="1" applyAlignment="1" applyProtection="1">
      <alignment wrapText="1"/>
    </xf>
    <xf numFmtId="1" fontId="9" fillId="0" borderId="3" xfId="0" applyNumberFormat="1" applyFont="1" applyFill="1" applyBorder="1" applyAlignment="1" applyProtection="1">
      <alignment wrapText="1"/>
    </xf>
    <xf numFmtId="1" fontId="11" fillId="7" borderId="4" xfId="0" applyNumberFormat="1" applyFont="1" applyFill="1" applyBorder="1" applyAlignment="1" applyProtection="1">
      <alignment horizontal="left" wrapText="1"/>
    </xf>
    <xf numFmtId="1" fontId="11" fillId="8" borderId="4" xfId="0" applyNumberFormat="1" applyFont="1" applyFill="1" applyBorder="1" applyAlignment="1" applyProtection="1">
      <alignment horizontal="left" wrapText="1"/>
    </xf>
    <xf numFmtId="1" fontId="11" fillId="13" borderId="3" xfId="0" applyNumberFormat="1" applyFont="1" applyFill="1" applyBorder="1" applyAlignment="1" applyProtection="1">
      <alignment horizontal="left" wrapText="1"/>
    </xf>
    <xf numFmtId="1" fontId="6" fillId="12" borderId="3" xfId="0" applyNumberFormat="1" applyFont="1" applyFill="1" applyBorder="1" applyAlignment="1" applyProtection="1">
      <alignment horizontal="left" wrapText="1"/>
    </xf>
    <xf numFmtId="1" fontId="6" fillId="7" borderId="3" xfId="0" applyNumberFormat="1" applyFont="1" applyFill="1" applyBorder="1" applyAlignment="1" applyProtection="1">
      <alignment horizontal="left" wrapText="1"/>
    </xf>
    <xf numFmtId="1" fontId="6" fillId="8" borderId="3" xfId="0" applyNumberFormat="1" applyFont="1" applyFill="1" applyBorder="1" applyAlignment="1" applyProtection="1">
      <alignment horizontal="left" wrapText="1"/>
    </xf>
    <xf numFmtId="1" fontId="6" fillId="5" borderId="3" xfId="0" applyNumberFormat="1" applyFont="1" applyFill="1" applyBorder="1" applyAlignment="1" applyProtection="1">
      <alignment wrapText="1"/>
    </xf>
    <xf numFmtId="1" fontId="11" fillId="7" borderId="3" xfId="0" applyNumberFormat="1" applyFont="1" applyFill="1" applyBorder="1" applyAlignment="1" applyProtection="1">
      <alignment horizontal="left"/>
    </xf>
    <xf numFmtId="1" fontId="11" fillId="8" borderId="3" xfId="0" applyNumberFormat="1" applyFont="1" applyFill="1" applyBorder="1" applyAlignment="1" applyProtection="1">
      <alignment horizontal="left"/>
    </xf>
    <xf numFmtId="1" fontId="6" fillId="7" borderId="4" xfId="0" applyNumberFormat="1" applyFont="1" applyFill="1" applyBorder="1" applyAlignment="1" applyProtection="1">
      <alignment horizontal="left" wrapText="1"/>
    </xf>
    <xf numFmtId="1" fontId="6" fillId="8" borderId="4" xfId="0" applyNumberFormat="1" applyFont="1" applyFill="1" applyBorder="1" applyAlignment="1" applyProtection="1">
      <alignment wrapText="1"/>
    </xf>
    <xf numFmtId="1" fontId="6" fillId="14" borderId="4" xfId="0" applyNumberFormat="1" applyFont="1" applyFill="1" applyBorder="1" applyAlignment="1" applyProtection="1">
      <alignment wrapText="1"/>
    </xf>
    <xf numFmtId="1" fontId="6" fillId="0" borderId="4" xfId="0" applyNumberFormat="1" applyFont="1" applyFill="1" applyBorder="1" applyAlignment="1" applyProtection="1">
      <alignment wrapText="1"/>
    </xf>
    <xf numFmtId="1" fontId="3" fillId="0" borderId="4" xfId="0" applyNumberFormat="1" applyFont="1" applyFill="1" applyBorder="1" applyAlignment="1" applyProtection="1">
      <alignment wrapText="1"/>
    </xf>
    <xf numFmtId="1" fontId="6" fillId="7" borderId="4" xfId="0" applyNumberFormat="1" applyFont="1" applyFill="1" applyBorder="1" applyAlignment="1" applyProtection="1">
      <alignment horizontal="left" vertical="center" wrapText="1"/>
    </xf>
    <xf numFmtId="1" fontId="6" fillId="8" borderId="4" xfId="0" applyNumberFormat="1" applyFont="1" applyFill="1" applyBorder="1" applyAlignment="1" applyProtection="1">
      <alignment horizontal="left" wrapText="1"/>
    </xf>
    <xf numFmtId="1" fontId="23" fillId="0" borderId="3" xfId="0" applyNumberFormat="1" applyFont="1" applyFill="1" applyBorder="1" applyAlignment="1" applyProtection="1">
      <alignment wrapText="1"/>
    </xf>
    <xf numFmtId="1" fontId="9" fillId="6" borderId="4" xfId="0" applyNumberFormat="1" applyFont="1" applyFill="1" applyBorder="1" applyAlignment="1" applyProtection="1">
      <alignment horizontal="left"/>
    </xf>
    <xf numFmtId="1" fontId="6" fillId="7" borderId="4" xfId="0" applyNumberFormat="1" applyFont="1" applyFill="1" applyBorder="1" applyAlignment="1" applyProtection="1">
      <alignment wrapText="1"/>
    </xf>
    <xf numFmtId="1" fontId="6" fillId="15" borderId="4" xfId="0" applyNumberFormat="1" applyFont="1" applyFill="1" applyBorder="1" applyAlignment="1" applyProtection="1">
      <alignment wrapText="1"/>
    </xf>
    <xf numFmtId="1" fontId="6" fillId="16" borderId="3" xfId="0" applyNumberFormat="1" applyFont="1" applyFill="1" applyBorder="1" applyAlignment="1" applyProtection="1">
      <alignment horizontal="left" wrapText="1"/>
    </xf>
    <xf numFmtId="1" fontId="6" fillId="7" borderId="3" xfId="0" applyNumberFormat="1" applyFont="1" applyFill="1" applyBorder="1" applyAlignment="1" applyProtection="1">
      <alignment horizontal="left"/>
    </xf>
    <xf numFmtId="1" fontId="6" fillId="8" borderId="3" xfId="0" applyNumberFormat="1" applyFont="1" applyFill="1" applyBorder="1" applyAlignment="1" applyProtection="1">
      <alignment horizontal="left"/>
    </xf>
    <xf numFmtId="1" fontId="6" fillId="13" borderId="3" xfId="0" applyNumberFormat="1" applyFont="1" applyFill="1" applyBorder="1" applyAlignment="1" applyProtection="1">
      <alignment wrapText="1"/>
    </xf>
    <xf numFmtId="1" fontId="6" fillId="5" borderId="4" xfId="0" applyNumberFormat="1" applyFont="1" applyFill="1" applyBorder="1" applyAlignment="1" applyProtection="1">
      <alignment wrapText="1"/>
    </xf>
    <xf numFmtId="1" fontId="11" fillId="8" borderId="3" xfId="0" applyNumberFormat="1" applyFont="1" applyFill="1" applyBorder="1" applyAlignment="1" applyProtection="1">
      <alignment horizontal="left" wrapText="1"/>
    </xf>
    <xf numFmtId="1" fontId="11" fillId="7" borderId="4" xfId="0" applyNumberFormat="1" applyFont="1" applyFill="1" applyBorder="1" applyAlignment="1" applyProtection="1">
      <alignment horizontal="left" wrapText="1" readingOrder="1"/>
    </xf>
    <xf numFmtId="1" fontId="11" fillId="8" borderId="4" xfId="0" applyNumberFormat="1" applyFont="1" applyFill="1" applyBorder="1" applyAlignment="1" applyProtection="1">
      <alignment horizontal="left" wrapText="1" readingOrder="1"/>
    </xf>
    <xf numFmtId="1" fontId="11" fillId="17" borderId="4" xfId="0" applyNumberFormat="1" applyFont="1" applyFill="1" applyBorder="1" applyAlignment="1" applyProtection="1">
      <alignment horizontal="left" wrapText="1" readingOrder="1"/>
    </xf>
    <xf numFmtId="1" fontId="11" fillId="18" borderId="4" xfId="0" applyNumberFormat="1" applyFont="1" applyFill="1" applyBorder="1" applyAlignment="1" applyProtection="1">
      <alignment wrapText="1"/>
    </xf>
    <xf numFmtId="1" fontId="11" fillId="0" borderId="4" xfId="0" applyNumberFormat="1" applyFont="1" applyFill="1" applyBorder="1" applyAlignment="1" applyProtection="1">
      <alignment wrapText="1"/>
    </xf>
    <xf numFmtId="1" fontId="9" fillId="0" borderId="4" xfId="0" applyNumberFormat="1" applyFont="1" applyFill="1" applyBorder="1" applyAlignment="1" applyProtection="1">
      <alignment wrapText="1"/>
    </xf>
    <xf numFmtId="1" fontId="6" fillId="19" borderId="4" xfId="0" applyNumberFormat="1" applyFont="1" applyFill="1" applyBorder="1" applyAlignment="1" applyProtection="1">
      <alignment horizontal="center"/>
    </xf>
    <xf numFmtId="0" fontId="3" fillId="0" borderId="4" xfId="0" applyNumberFormat="1" applyFont="1" applyFill="1" applyBorder="1" applyAlignment="1" applyProtection="1">
      <alignment wrapText="1"/>
    </xf>
    <xf numFmtId="0" fontId="6" fillId="13" borderId="1" xfId="0" applyNumberFormat="1" applyFont="1" applyFill="1" applyBorder="1" applyAlignment="1" applyProtection="1">
      <alignment horizontal="center"/>
    </xf>
    <xf numFmtId="0" fontId="6" fillId="13" borderId="4" xfId="0" applyNumberFormat="1" applyFont="1" applyFill="1" applyBorder="1" applyAlignment="1" applyProtection="1">
      <alignment wrapText="1"/>
    </xf>
    <xf numFmtId="164" fontId="6" fillId="13" borderId="4" xfId="0" applyNumberFormat="1" applyFont="1" applyFill="1" applyBorder="1" applyAlignment="1" applyProtection="1">
      <alignment wrapText="1"/>
    </xf>
    <xf numFmtId="1" fontId="6" fillId="13" borderId="4" xfId="0" applyNumberFormat="1" applyFont="1" applyFill="1" applyBorder="1" applyAlignment="1" applyProtection="1">
      <alignment wrapText="1"/>
    </xf>
    <xf numFmtId="164" fontId="6" fillId="13" borderId="4" xfId="0" applyNumberFormat="1" applyFont="1" applyFill="1" applyBorder="1" applyAlignment="1" applyProtection="1">
      <alignment horizontal="left" wrapText="1"/>
    </xf>
    <xf numFmtId="0" fontId="21" fillId="7" borderId="1" xfId="0" applyNumberFormat="1" applyFont="1" applyFill="1" applyBorder="1" applyAlignment="1" applyProtection="1">
      <alignment horizontal="center"/>
    </xf>
    <xf numFmtId="0" fontId="21" fillId="7" borderId="3" xfId="0" applyNumberFormat="1" applyFont="1" applyFill="1" applyBorder="1" applyAlignment="1" applyProtection="1">
      <alignment wrapText="1"/>
    </xf>
    <xf numFmtId="1" fontId="3" fillId="8" borderId="3" xfId="0" applyNumberFormat="1" applyFont="1" applyFill="1" applyBorder="1" applyAlignment="1" applyProtection="1">
      <alignment horizontal="left" wrapText="1"/>
    </xf>
    <xf numFmtId="0" fontId="6" fillId="8" borderId="1" xfId="0" applyNumberFormat="1" applyFont="1" applyFill="1" applyBorder="1" applyAlignment="1" applyProtection="1">
      <alignment horizontal="center" wrapText="1"/>
    </xf>
    <xf numFmtId="0" fontId="1" fillId="8" borderId="4" xfId="0" applyFont="1" applyFill="1" applyBorder="1" applyAlignment="1">
      <alignment wrapText="1"/>
    </xf>
    <xf numFmtId="4" fontId="6" fillId="3" borderId="3" xfId="0" applyNumberFormat="1" applyFont="1" applyFill="1" applyBorder="1" applyAlignment="1">
      <alignment horizontal="right"/>
    </xf>
    <xf numFmtId="4" fontId="6" fillId="0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right"/>
    </xf>
    <xf numFmtId="4" fontId="6" fillId="3" borderId="3" xfId="0" applyNumberFormat="1" applyFont="1" applyFill="1" applyBorder="1" applyAlignment="1" applyProtection="1">
      <alignment horizontal="right" wrapText="1"/>
    </xf>
    <xf numFmtId="0" fontId="11" fillId="7" borderId="1" xfId="0" applyNumberFormat="1" applyFont="1" applyFill="1" applyBorder="1" applyAlignment="1" applyProtection="1">
      <alignment horizontal="center"/>
    </xf>
    <xf numFmtId="0" fontId="11" fillId="7" borderId="3" xfId="0" applyNumberFormat="1" applyFont="1" applyFill="1" applyBorder="1" applyAlignment="1" applyProtection="1">
      <alignment wrapText="1"/>
    </xf>
    <xf numFmtId="164" fontId="11" fillId="7" borderId="4" xfId="0" applyNumberFormat="1" applyFont="1" applyFill="1" applyBorder="1" applyAlignment="1" applyProtection="1">
      <alignment wrapText="1"/>
    </xf>
    <xf numFmtId="1" fontId="11" fillId="7" borderId="4" xfId="0" applyNumberFormat="1" applyFont="1" applyFill="1" applyBorder="1" applyAlignment="1" applyProtection="1">
      <alignment wrapText="1"/>
    </xf>
    <xf numFmtId="0" fontId="11" fillId="5" borderId="1" xfId="0" applyNumberFormat="1" applyFont="1" applyFill="1" applyBorder="1" applyAlignment="1" applyProtection="1">
      <alignment horizontal="center"/>
    </xf>
    <xf numFmtId="0" fontId="11" fillId="5" borderId="3" xfId="0" applyNumberFormat="1" applyFont="1" applyFill="1" applyBorder="1" applyAlignment="1" applyProtection="1">
      <alignment wrapText="1"/>
    </xf>
    <xf numFmtId="164" fontId="11" fillId="5" borderId="4" xfId="0" applyNumberFormat="1" applyFont="1" applyFill="1" applyBorder="1" applyAlignment="1" applyProtection="1">
      <alignment wrapText="1"/>
    </xf>
    <xf numFmtId="1" fontId="11" fillId="5" borderId="4" xfId="0" applyNumberFormat="1" applyFont="1" applyFill="1" applyBorder="1" applyAlignment="1" applyProtection="1">
      <alignment wrapText="1"/>
    </xf>
    <xf numFmtId="0" fontId="3" fillId="2" borderId="3" xfId="0" applyNumberFormat="1" applyFont="1" applyFill="1" applyBorder="1" applyAlignment="1" applyProtection="1">
      <alignment horizontal="left"/>
    </xf>
    <xf numFmtId="0" fontId="6" fillId="8" borderId="3" xfId="0" applyNumberFormat="1" applyFont="1" applyFill="1" applyBorder="1" applyAlignment="1" applyProtection="1">
      <alignment horizontal="center"/>
    </xf>
    <xf numFmtId="1" fontId="6" fillId="8" borderId="3" xfId="0" applyNumberFormat="1" applyFont="1" applyFill="1" applyBorder="1" applyAlignment="1" applyProtection="1">
      <alignment wrapText="1"/>
    </xf>
    <xf numFmtId="0" fontId="6" fillId="7" borderId="3" xfId="0" applyNumberFormat="1" applyFont="1" applyFill="1" applyBorder="1" applyAlignment="1" applyProtection="1">
      <alignment horizontal="center"/>
    </xf>
    <xf numFmtId="164" fontId="6" fillId="7" borderId="3" xfId="0" applyNumberFormat="1" applyFont="1" applyFill="1" applyBorder="1" applyAlignment="1" applyProtection="1">
      <alignment wrapText="1"/>
    </xf>
    <xf numFmtId="1" fontId="6" fillId="7" borderId="3" xfId="0" applyNumberFormat="1" applyFont="1" applyFill="1" applyBorder="1" applyAlignment="1" applyProtection="1">
      <alignment wrapText="1"/>
    </xf>
    <xf numFmtId="1" fontId="3" fillId="0" borderId="6" xfId="0" applyNumberFormat="1" applyFont="1" applyFill="1" applyBorder="1" applyAlignment="1" applyProtection="1"/>
    <xf numFmtId="0" fontId="11" fillId="8" borderId="1" xfId="0" applyNumberFormat="1" applyFont="1" applyFill="1" applyBorder="1" applyAlignment="1" applyProtection="1">
      <alignment horizontal="center"/>
    </xf>
    <xf numFmtId="0" fontId="11" fillId="8" borderId="3" xfId="0" applyNumberFormat="1" applyFont="1" applyFill="1" applyBorder="1" applyAlignment="1" applyProtection="1">
      <alignment wrapText="1"/>
    </xf>
    <xf numFmtId="164" fontId="11" fillId="8" borderId="4" xfId="0" applyNumberFormat="1" applyFont="1" applyFill="1" applyBorder="1" applyAlignment="1" applyProtection="1">
      <alignment wrapText="1"/>
    </xf>
    <xf numFmtId="1" fontId="11" fillId="8" borderId="4" xfId="0" applyNumberFormat="1" applyFont="1" applyFill="1" applyBorder="1" applyAlignment="1" applyProtection="1">
      <alignment wrapText="1"/>
    </xf>
    <xf numFmtId="164" fontId="11" fillId="13" borderId="4" xfId="0" applyNumberFormat="1" applyFont="1" applyFill="1" applyBorder="1" applyAlignment="1" applyProtection="1">
      <alignment wrapText="1"/>
    </xf>
    <xf numFmtId="1" fontId="11" fillId="13" borderId="4" xfId="0" applyNumberFormat="1" applyFont="1" applyFill="1" applyBorder="1" applyAlignment="1" applyProtection="1">
      <alignment wrapText="1"/>
    </xf>
    <xf numFmtId="0" fontId="6" fillId="13" borderId="3" xfId="0" applyNumberFormat="1" applyFont="1" applyFill="1" applyBorder="1" applyAlignment="1" applyProtection="1">
      <alignment horizontal="center"/>
    </xf>
    <xf numFmtId="0" fontId="6" fillId="8" borderId="1" xfId="0" applyNumberFormat="1" applyFont="1" applyFill="1" applyBorder="1" applyAlignment="1" applyProtection="1">
      <alignment horizontal="center"/>
    </xf>
    <xf numFmtId="4" fontId="6" fillId="6" borderId="3" xfId="0" applyNumberFormat="1" applyFont="1" applyFill="1" applyBorder="1" applyAlignment="1" applyProtection="1">
      <alignment horizontal="left" wrapText="1"/>
    </xf>
    <xf numFmtId="0" fontId="5" fillId="2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horizontal="left" vertical="center" wrapText="1"/>
    </xf>
    <xf numFmtId="0" fontId="11" fillId="0" borderId="1" xfId="0" quotePrefix="1" applyNumberFormat="1" applyFont="1" applyFill="1" applyBorder="1" applyAlignment="1" applyProtection="1">
      <alignment horizontal="left" vertical="center" wrapText="1"/>
    </xf>
    <xf numFmtId="0" fontId="9" fillId="0" borderId="2" xfId="0" applyNumberFormat="1" applyFont="1" applyFill="1" applyBorder="1" applyAlignment="1" applyProtection="1">
      <alignment vertical="center" wrapText="1"/>
    </xf>
    <xf numFmtId="0" fontId="11" fillId="0" borderId="1" xfId="0" quotePrefix="1" applyFont="1" applyBorder="1" applyAlignment="1">
      <alignment horizontal="left" vertical="center"/>
    </xf>
    <xf numFmtId="0" fontId="9" fillId="0" borderId="2" xfId="0" applyNumberFormat="1" applyFont="1" applyFill="1" applyBorder="1" applyAlignment="1" applyProtection="1">
      <alignment vertical="center"/>
    </xf>
    <xf numFmtId="0" fontId="11" fillId="0" borderId="0" xfId="0" applyNumberFormat="1" applyFont="1" applyFill="1" applyBorder="1" applyAlignment="1" applyProtection="1">
      <alignment horizontal="left" vertical="top" wrapText="1"/>
    </xf>
    <xf numFmtId="0" fontId="14" fillId="0" borderId="3" xfId="0" quotePrefix="1" applyFont="1" applyBorder="1" applyAlignment="1">
      <alignment horizontal="center" wrapText="1"/>
    </xf>
    <xf numFmtId="0" fontId="14" fillId="0" borderId="1" xfId="0" quotePrefix="1" applyFont="1" applyBorder="1" applyAlignment="1">
      <alignment horizontal="center" wrapText="1"/>
    </xf>
    <xf numFmtId="0" fontId="11" fillId="3" borderId="1" xfId="0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vertical="center" wrapText="1"/>
    </xf>
    <xf numFmtId="0" fontId="9" fillId="3" borderId="2" xfId="0" applyNumberFormat="1" applyFont="1" applyFill="1" applyBorder="1" applyAlignment="1" applyProtection="1">
      <alignment vertical="center"/>
    </xf>
    <xf numFmtId="0" fontId="11" fillId="0" borderId="1" xfId="0" applyNumberFormat="1" applyFont="1" applyFill="1" applyBorder="1" applyAlignment="1" applyProtection="1">
      <alignment horizontal="left" vertical="center" wrapText="1"/>
    </xf>
    <xf numFmtId="0" fontId="18" fillId="2" borderId="5" xfId="0" applyNumberFormat="1" applyFont="1" applyFill="1" applyBorder="1" applyAlignment="1" applyProtection="1">
      <alignment horizontal="left" wrapText="1"/>
    </xf>
    <xf numFmtId="0" fontId="6" fillId="0" borderId="1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center" wrapText="1"/>
    </xf>
    <xf numFmtId="0" fontId="6" fillId="0" borderId="4" xfId="0" quotePrefix="1" applyFont="1" applyBorder="1" applyAlignment="1">
      <alignment horizontal="center" wrapText="1"/>
    </xf>
    <xf numFmtId="0" fontId="11" fillId="0" borderId="1" xfId="0" quotePrefix="1" applyFont="1" applyFill="1" applyBorder="1" applyAlignment="1">
      <alignment horizontal="left" vertical="center"/>
    </xf>
    <xf numFmtId="0" fontId="1" fillId="0" borderId="0" xfId="0" applyFont="1" applyBorder="1" applyAlignment="1">
      <alignment horizontal="left" vertical="top" wrapText="1"/>
    </xf>
    <xf numFmtId="0" fontId="11" fillId="3" borderId="1" xfId="0" quotePrefix="1" applyNumberFormat="1" applyFont="1" applyFill="1" applyBorder="1" applyAlignment="1" applyProtection="1">
      <alignment horizontal="left" vertical="center" wrapText="1"/>
    </xf>
    <xf numFmtId="0" fontId="17" fillId="2" borderId="0" xfId="0" applyNumberFormat="1" applyFont="1" applyFill="1" applyBorder="1" applyAlignment="1" applyProtection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left" vertical="center" wrapText="1"/>
    </xf>
    <xf numFmtId="0" fontId="6" fillId="3" borderId="2" xfId="0" applyNumberFormat="1" applyFont="1" applyFill="1" applyBorder="1" applyAlignment="1" applyProtection="1">
      <alignment horizontal="left" vertical="center" wrapText="1"/>
    </xf>
    <xf numFmtId="0" fontId="6" fillId="3" borderId="4" xfId="0" applyNumberFormat="1" applyFont="1" applyFill="1" applyBorder="1" applyAlignment="1" applyProtection="1">
      <alignment horizontal="left" vertical="center" wrapText="1"/>
    </xf>
    <xf numFmtId="0" fontId="11" fillId="0" borderId="2" xfId="0" applyNumberFormat="1" applyFont="1" applyFill="1" applyBorder="1" applyAlignment="1" applyProtection="1">
      <alignment horizontal="left" vertical="center" wrapText="1"/>
    </xf>
    <xf numFmtId="0" fontId="11" fillId="0" borderId="4" xfId="0" applyNumberFormat="1" applyFont="1" applyFill="1" applyBorder="1" applyAlignment="1" applyProtection="1">
      <alignment horizontal="left" vertical="center" wrapText="1"/>
    </xf>
    <xf numFmtId="0" fontId="7" fillId="2" borderId="0" xfId="0" quotePrefix="1" applyNumberFormat="1" applyFont="1" applyFill="1" applyBorder="1" applyAlignment="1" applyProtection="1">
      <alignment horizontal="left" wrapText="1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6" fillId="3" borderId="2" xfId="0" applyNumberFormat="1" applyFont="1" applyFill="1" applyBorder="1" applyAlignment="1" applyProtection="1">
      <alignment horizontal="center" vertical="center" wrapTex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8" fillId="0" borderId="0" xfId="0" applyNumberFormat="1" applyFont="1" applyFill="1" applyBorder="1" applyAlignment="1" applyProtection="1">
      <alignment horizontal="center" vertical="center" wrapText="1"/>
    </xf>
    <xf numFmtId="0" fontId="6" fillId="19" borderId="1" xfId="0" applyNumberFormat="1" applyFont="1" applyFill="1" applyBorder="1" applyAlignment="1" applyProtection="1">
      <alignment horizontal="center"/>
    </xf>
    <xf numFmtId="0" fontId="6" fillId="19" borderId="4" xfId="0" applyNumberFormat="1" applyFont="1" applyFill="1" applyBorder="1" applyAlignment="1" applyProtection="1">
      <alignment horizontal="center"/>
    </xf>
    <xf numFmtId="0" fontId="6" fillId="8" borderId="1" xfId="0" applyNumberFormat="1" applyFont="1" applyFill="1" applyBorder="1" applyAlignment="1" applyProtection="1">
      <alignment horizontal="center" wrapText="1"/>
    </xf>
    <xf numFmtId="0" fontId="1" fillId="8" borderId="4" xfId="0" applyFont="1" applyFill="1" applyBorder="1" applyAlignment="1">
      <alignment wrapText="1"/>
    </xf>
  </cellXfs>
  <cellStyles count="2">
    <cellStyle name="Normalno" xfId="0" builtinId="0"/>
    <cellStyle name="Obično_List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35"/>
  <sheetViews>
    <sheetView zoomScale="90" zoomScaleNormal="90" workbookViewId="0">
      <selection activeCell="I8" sqref="I8"/>
    </sheetView>
  </sheetViews>
  <sheetFormatPr defaultRowHeight="15" x14ac:dyDescent="0.25"/>
  <cols>
    <col min="6" max="9" width="25.28515625" customWidth="1"/>
    <col min="10" max="11" width="15.7109375" customWidth="1"/>
  </cols>
  <sheetData>
    <row r="1" spans="2:11" ht="42" customHeight="1" x14ac:dyDescent="0.25">
      <c r="B1" s="346" t="s">
        <v>353</v>
      </c>
      <c r="C1" s="346"/>
      <c r="D1" s="346"/>
      <c r="E1" s="346"/>
      <c r="F1" s="346"/>
      <c r="G1" s="346"/>
      <c r="H1" s="346"/>
      <c r="I1" s="346"/>
      <c r="J1" s="346"/>
      <c r="K1" s="346"/>
    </row>
    <row r="2" spans="2:11" ht="18" customHeight="1" x14ac:dyDescent="0.25">
      <c r="B2" s="44"/>
      <c r="C2" s="44"/>
      <c r="D2" s="44"/>
      <c r="E2" s="44"/>
      <c r="F2" s="44"/>
      <c r="G2" s="44"/>
      <c r="H2" s="44"/>
      <c r="I2" s="44"/>
      <c r="J2" s="44"/>
      <c r="K2" s="45"/>
    </row>
    <row r="3" spans="2:11" ht="15.75" customHeight="1" x14ac:dyDescent="0.25">
      <c r="B3" s="346" t="s">
        <v>13</v>
      </c>
      <c r="C3" s="346"/>
      <c r="D3" s="346"/>
      <c r="E3" s="346"/>
      <c r="F3" s="346"/>
      <c r="G3" s="346"/>
      <c r="H3" s="346"/>
      <c r="I3" s="346"/>
      <c r="J3" s="346"/>
      <c r="K3" s="346"/>
    </row>
    <row r="4" spans="2:11" ht="36" customHeight="1" x14ac:dyDescent="0.25">
      <c r="B4" s="366"/>
      <c r="C4" s="366"/>
      <c r="D4" s="366"/>
      <c r="E4" s="44"/>
      <c r="F4" s="44"/>
      <c r="G4" s="44"/>
      <c r="H4" s="44"/>
      <c r="I4" s="46"/>
      <c r="J4" s="46"/>
      <c r="K4" s="45"/>
    </row>
    <row r="5" spans="2:11" ht="18" customHeight="1" x14ac:dyDescent="0.25">
      <c r="B5" s="346" t="s">
        <v>64</v>
      </c>
      <c r="C5" s="346"/>
      <c r="D5" s="346"/>
      <c r="E5" s="346"/>
      <c r="F5" s="346"/>
      <c r="G5" s="346"/>
      <c r="H5" s="346"/>
      <c r="I5" s="346"/>
      <c r="J5" s="346"/>
      <c r="K5" s="346"/>
    </row>
    <row r="6" spans="2:11" ht="18" customHeight="1" x14ac:dyDescent="0.25">
      <c r="B6" s="47"/>
      <c r="C6" s="48"/>
      <c r="D6" s="48"/>
      <c r="E6" s="48"/>
      <c r="F6" s="48"/>
      <c r="G6" s="48"/>
      <c r="H6" s="48"/>
      <c r="I6" s="48"/>
      <c r="J6" s="48"/>
      <c r="K6" s="45"/>
    </row>
    <row r="7" spans="2:11" x14ac:dyDescent="0.25">
      <c r="B7" s="359" t="s">
        <v>65</v>
      </c>
      <c r="C7" s="359"/>
      <c r="D7" s="359"/>
      <c r="E7" s="359"/>
      <c r="F7" s="359"/>
      <c r="G7" s="49"/>
      <c r="H7" s="49"/>
      <c r="I7" s="49"/>
      <c r="J7" s="50"/>
      <c r="K7" s="45"/>
    </row>
    <row r="8" spans="2:11" ht="38.25" x14ac:dyDescent="0.25">
      <c r="B8" s="360" t="s">
        <v>8</v>
      </c>
      <c r="C8" s="361"/>
      <c r="D8" s="361"/>
      <c r="E8" s="361"/>
      <c r="F8" s="362"/>
      <c r="G8" s="27" t="s">
        <v>331</v>
      </c>
      <c r="H8" s="1" t="s">
        <v>313</v>
      </c>
      <c r="I8" s="27" t="s">
        <v>356</v>
      </c>
      <c r="J8" s="1" t="s">
        <v>18</v>
      </c>
      <c r="K8" s="1" t="s">
        <v>54</v>
      </c>
    </row>
    <row r="9" spans="2:11" s="30" customFormat="1" ht="11.25" x14ac:dyDescent="0.2">
      <c r="B9" s="353">
        <v>1</v>
      </c>
      <c r="C9" s="353"/>
      <c r="D9" s="353"/>
      <c r="E9" s="353"/>
      <c r="F9" s="354"/>
      <c r="G9" s="29">
        <v>2</v>
      </c>
      <c r="H9" s="28">
        <v>3</v>
      </c>
      <c r="I9" s="28">
        <v>5</v>
      </c>
      <c r="J9" s="28" t="s">
        <v>20</v>
      </c>
      <c r="K9" s="28" t="s">
        <v>77</v>
      </c>
    </row>
    <row r="10" spans="2:11" x14ac:dyDescent="0.25">
      <c r="B10" s="355" t="s">
        <v>0</v>
      </c>
      <c r="C10" s="356"/>
      <c r="D10" s="356"/>
      <c r="E10" s="356"/>
      <c r="F10" s="357"/>
      <c r="G10" s="318">
        <f>G11</f>
        <v>879772.71</v>
      </c>
      <c r="H10" s="56">
        <f>H11+H12</f>
        <v>1026775.93</v>
      </c>
      <c r="I10" s="56">
        <f>I11+I12</f>
        <v>1128902.31</v>
      </c>
      <c r="J10" s="20">
        <f t="shared" ref="J10:J15" si="0">I10/G10*100</f>
        <v>128.31749577683539</v>
      </c>
      <c r="K10" s="20">
        <f t="shared" ref="K10:K15" si="1">I10/H10*100</f>
        <v>109.94631613540065</v>
      </c>
    </row>
    <row r="11" spans="2:11" x14ac:dyDescent="0.25">
      <c r="B11" s="358" t="s">
        <v>57</v>
      </c>
      <c r="C11" s="349"/>
      <c r="D11" s="349"/>
      <c r="E11" s="349"/>
      <c r="F11" s="351"/>
      <c r="G11" s="319">
        <v>879772.71</v>
      </c>
      <c r="H11" s="57">
        <v>1026775.93</v>
      </c>
      <c r="I11" s="57">
        <v>1128902.31</v>
      </c>
      <c r="J11" s="21">
        <f t="shared" si="0"/>
        <v>128.31749577683539</v>
      </c>
      <c r="K11" s="21">
        <f t="shared" si="1"/>
        <v>109.94631613540065</v>
      </c>
    </row>
    <row r="12" spans="2:11" x14ac:dyDescent="0.25">
      <c r="B12" s="363" t="s">
        <v>62</v>
      </c>
      <c r="C12" s="351"/>
      <c r="D12" s="351"/>
      <c r="E12" s="351"/>
      <c r="F12" s="351"/>
      <c r="G12" s="319">
        <v>0</v>
      </c>
      <c r="H12" s="57">
        <v>0</v>
      </c>
      <c r="I12" s="57">
        <v>0</v>
      </c>
      <c r="J12" s="21">
        <v>0</v>
      </c>
      <c r="K12" s="21">
        <v>0</v>
      </c>
    </row>
    <row r="13" spans="2:11" x14ac:dyDescent="0.25">
      <c r="B13" s="23" t="s">
        <v>1</v>
      </c>
      <c r="C13" s="40"/>
      <c r="D13" s="40"/>
      <c r="E13" s="40"/>
      <c r="F13" s="40"/>
      <c r="G13" s="318">
        <f>G14+G15</f>
        <v>921830.29999999993</v>
      </c>
      <c r="H13" s="56">
        <f>H14+H15</f>
        <v>1026775.93</v>
      </c>
      <c r="I13" s="56">
        <f>I14+I15</f>
        <v>1203715.95</v>
      </c>
      <c r="J13" s="20">
        <f t="shared" si="0"/>
        <v>130.57890915497137</v>
      </c>
      <c r="K13" s="20">
        <f t="shared" si="1"/>
        <v>117.2325835491683</v>
      </c>
    </row>
    <row r="14" spans="2:11" x14ac:dyDescent="0.25">
      <c r="B14" s="348" t="s">
        <v>58</v>
      </c>
      <c r="C14" s="349"/>
      <c r="D14" s="349"/>
      <c r="E14" s="349"/>
      <c r="F14" s="349"/>
      <c r="G14" s="319">
        <v>842762.08</v>
      </c>
      <c r="H14" s="57">
        <v>957992.18</v>
      </c>
      <c r="I14" s="57">
        <v>1150235.01</v>
      </c>
      <c r="J14" s="22">
        <f t="shared" si="0"/>
        <v>136.48395404786129</v>
      </c>
      <c r="K14" s="22">
        <f t="shared" si="1"/>
        <v>120.06726505846844</v>
      </c>
    </row>
    <row r="15" spans="2:11" x14ac:dyDescent="0.25">
      <c r="B15" s="350" t="s">
        <v>59</v>
      </c>
      <c r="C15" s="351"/>
      <c r="D15" s="351"/>
      <c r="E15" s="351"/>
      <c r="F15" s="351"/>
      <c r="G15" s="320">
        <v>79068.22</v>
      </c>
      <c r="H15" s="58">
        <v>68783.75</v>
      </c>
      <c r="I15" s="58">
        <v>53480.94</v>
      </c>
      <c r="J15" s="22">
        <f t="shared" si="0"/>
        <v>67.638983146452532</v>
      </c>
      <c r="K15" s="22">
        <f t="shared" si="1"/>
        <v>77.752288876369789</v>
      </c>
    </row>
    <row r="16" spans="2:11" x14ac:dyDescent="0.25">
      <c r="B16" s="365" t="s">
        <v>68</v>
      </c>
      <c r="C16" s="356"/>
      <c r="D16" s="356"/>
      <c r="E16" s="356"/>
      <c r="F16" s="356"/>
      <c r="G16" s="321">
        <f>G10-G13</f>
        <v>-42057.589999999967</v>
      </c>
      <c r="H16" s="56">
        <f>H10-H13</f>
        <v>0</v>
      </c>
      <c r="I16" s="59">
        <f>I10-I13</f>
        <v>-74813.639999999898</v>
      </c>
      <c r="J16" s="19"/>
      <c r="K16" s="19"/>
    </row>
    <row r="17" spans="1:42" ht="18" x14ac:dyDescent="0.25">
      <c r="B17" s="44"/>
      <c r="C17" s="51"/>
      <c r="D17" s="51"/>
      <c r="E17" s="51"/>
      <c r="F17" s="51"/>
      <c r="G17" s="51"/>
      <c r="H17" s="51"/>
      <c r="I17" s="52"/>
      <c r="J17" s="52"/>
      <c r="K17" s="52"/>
    </row>
    <row r="18" spans="1:42" ht="18" customHeight="1" x14ac:dyDescent="0.25">
      <c r="B18" s="359" t="s">
        <v>69</v>
      </c>
      <c r="C18" s="359"/>
      <c r="D18" s="359"/>
      <c r="E18" s="359"/>
      <c r="F18" s="359"/>
      <c r="G18" s="51"/>
      <c r="H18" s="51"/>
      <c r="I18" s="52"/>
      <c r="J18" s="52"/>
      <c r="K18" s="52"/>
    </row>
    <row r="19" spans="1:42" ht="25.5" x14ac:dyDescent="0.25">
      <c r="B19" s="360" t="s">
        <v>8</v>
      </c>
      <c r="C19" s="361"/>
      <c r="D19" s="361"/>
      <c r="E19" s="361"/>
      <c r="F19" s="362"/>
      <c r="G19" s="27" t="s">
        <v>312</v>
      </c>
      <c r="H19" s="1" t="s">
        <v>313</v>
      </c>
      <c r="I19" s="27" t="s">
        <v>314</v>
      </c>
      <c r="J19" s="1" t="s">
        <v>18</v>
      </c>
      <c r="K19" s="1" t="s">
        <v>54</v>
      </c>
    </row>
    <row r="20" spans="1:42" s="30" customFormat="1" x14ac:dyDescent="0.25">
      <c r="B20" s="353">
        <v>1</v>
      </c>
      <c r="C20" s="353"/>
      <c r="D20" s="353"/>
      <c r="E20" s="353"/>
      <c r="F20" s="354"/>
      <c r="G20" s="29">
        <v>2</v>
      </c>
      <c r="H20" s="28">
        <v>3</v>
      </c>
      <c r="I20" s="28">
        <v>5</v>
      </c>
      <c r="J20" s="28" t="s">
        <v>20</v>
      </c>
      <c r="K20" s="28" t="s">
        <v>77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 ht="15.75" customHeight="1" x14ac:dyDescent="0.25">
      <c r="A21" s="30"/>
      <c r="B21" s="358" t="s">
        <v>60</v>
      </c>
      <c r="C21" s="370"/>
      <c r="D21" s="370"/>
      <c r="E21" s="370"/>
      <c r="F21" s="371"/>
      <c r="G21" s="18">
        <v>0</v>
      </c>
      <c r="H21" s="18">
        <v>0</v>
      </c>
      <c r="I21" s="18">
        <v>0</v>
      </c>
      <c r="J21" s="18"/>
      <c r="K21" s="18"/>
    </row>
    <row r="22" spans="1:42" x14ac:dyDescent="0.25">
      <c r="A22" s="30"/>
      <c r="B22" s="358" t="s">
        <v>61</v>
      </c>
      <c r="C22" s="349"/>
      <c r="D22" s="349"/>
      <c r="E22" s="349"/>
      <c r="F22" s="349"/>
      <c r="G22" s="18">
        <v>0</v>
      </c>
      <c r="H22" s="18">
        <v>0</v>
      </c>
      <c r="I22" s="18">
        <v>0</v>
      </c>
      <c r="J22" s="18"/>
      <c r="K22" s="18"/>
    </row>
    <row r="23" spans="1:42" s="41" customFormat="1" ht="15" customHeight="1" x14ac:dyDescent="0.25">
      <c r="A23" s="30"/>
      <c r="B23" s="367" t="s">
        <v>63</v>
      </c>
      <c r="C23" s="368"/>
      <c r="D23" s="368"/>
      <c r="E23" s="368"/>
      <c r="F23" s="369"/>
      <c r="G23" s="20">
        <v>0</v>
      </c>
      <c r="H23" s="20">
        <v>0</v>
      </c>
      <c r="I23" s="20">
        <v>0</v>
      </c>
      <c r="J23" s="20"/>
      <c r="K23" s="20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</row>
    <row r="24" spans="1:42" s="41" customFormat="1" ht="15" customHeight="1" x14ac:dyDescent="0.25">
      <c r="A24" s="30"/>
      <c r="B24" s="367" t="s">
        <v>70</v>
      </c>
      <c r="C24" s="368"/>
      <c r="D24" s="368"/>
      <c r="E24" s="368"/>
      <c r="F24" s="369"/>
      <c r="G24" s="20">
        <v>0</v>
      </c>
      <c r="H24" s="20">
        <v>0</v>
      </c>
      <c r="I24" s="20">
        <v>0</v>
      </c>
      <c r="J24" s="20"/>
      <c r="K24" s="20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 x14ac:dyDescent="0.25">
      <c r="A25" s="30"/>
      <c r="B25" s="365" t="s">
        <v>71</v>
      </c>
      <c r="C25" s="356"/>
      <c r="D25" s="356"/>
      <c r="E25" s="356"/>
      <c r="F25" s="356"/>
      <c r="G25" s="20">
        <v>0</v>
      </c>
      <c r="H25" s="20">
        <v>0</v>
      </c>
      <c r="I25" s="20">
        <v>0</v>
      </c>
      <c r="J25" s="20"/>
      <c r="K25" s="20"/>
    </row>
    <row r="26" spans="1:42" ht="15.75" x14ac:dyDescent="0.25">
      <c r="B26" s="53"/>
      <c r="C26" s="54"/>
      <c r="D26" s="54"/>
      <c r="E26" s="54"/>
      <c r="F26" s="54"/>
      <c r="G26" s="55"/>
      <c r="H26" s="55"/>
      <c r="I26" s="55"/>
      <c r="J26" s="55"/>
      <c r="K26" s="45"/>
    </row>
    <row r="27" spans="1:42" ht="15.75" x14ac:dyDescent="0.25">
      <c r="B27" s="372" t="s">
        <v>75</v>
      </c>
      <c r="C27" s="372"/>
      <c r="D27" s="372"/>
      <c r="E27" s="372"/>
      <c r="F27" s="372"/>
      <c r="G27" s="372"/>
      <c r="H27" s="372"/>
      <c r="I27" s="372"/>
      <c r="J27" s="372"/>
      <c r="K27" s="372"/>
    </row>
    <row r="28" spans="1:42" ht="15.75" x14ac:dyDescent="0.25">
      <c r="B28" s="14"/>
      <c r="C28" s="15"/>
      <c r="D28" s="15"/>
      <c r="E28" s="15"/>
      <c r="F28" s="15"/>
      <c r="G28" s="16"/>
      <c r="H28" s="16"/>
      <c r="I28" s="16"/>
      <c r="J28" s="16"/>
    </row>
    <row r="29" spans="1:42" ht="15" customHeight="1" x14ac:dyDescent="0.25">
      <c r="B29" s="352" t="s">
        <v>52</v>
      </c>
      <c r="C29" s="352"/>
      <c r="D29" s="352"/>
      <c r="E29" s="352"/>
      <c r="F29" s="352"/>
      <c r="G29" s="352"/>
      <c r="H29" s="352"/>
      <c r="I29" s="352"/>
      <c r="J29" s="352"/>
      <c r="K29" s="352"/>
    </row>
    <row r="30" spans="1:42" x14ac:dyDescent="0.25">
      <c r="B30" s="39"/>
      <c r="C30" s="39"/>
      <c r="D30" s="39"/>
      <c r="E30" s="39"/>
      <c r="F30" s="39"/>
      <c r="G30" s="39"/>
      <c r="H30" s="39"/>
      <c r="I30" s="39"/>
      <c r="J30" s="39"/>
    </row>
    <row r="31" spans="1:42" ht="15" customHeight="1" x14ac:dyDescent="0.25">
      <c r="B31" s="352" t="s">
        <v>72</v>
      </c>
      <c r="C31" s="352"/>
      <c r="D31" s="352"/>
      <c r="E31" s="352"/>
      <c r="F31" s="352"/>
      <c r="G31" s="352"/>
      <c r="H31" s="352"/>
      <c r="I31" s="352"/>
      <c r="J31" s="352"/>
      <c r="K31" s="352"/>
    </row>
    <row r="32" spans="1:42" ht="36.75" customHeight="1" x14ac:dyDescent="0.25">
      <c r="B32" s="352"/>
      <c r="C32" s="352"/>
      <c r="D32" s="352"/>
      <c r="E32" s="352"/>
      <c r="F32" s="352"/>
      <c r="G32" s="352"/>
      <c r="H32" s="352"/>
      <c r="I32" s="352"/>
      <c r="J32" s="352"/>
      <c r="K32" s="352"/>
    </row>
    <row r="33" spans="2:11" x14ac:dyDescent="0.25">
      <c r="B33" s="347"/>
      <c r="C33" s="347"/>
      <c r="D33" s="347"/>
      <c r="E33" s="347"/>
      <c r="F33" s="347"/>
      <c r="G33" s="347"/>
      <c r="H33" s="347"/>
      <c r="I33" s="347"/>
      <c r="J33" s="347"/>
    </row>
    <row r="34" spans="2:11" ht="15" customHeight="1" x14ac:dyDescent="0.25">
      <c r="B34" s="364" t="s">
        <v>76</v>
      </c>
      <c r="C34" s="364"/>
      <c r="D34" s="364"/>
      <c r="E34" s="364"/>
      <c r="F34" s="364"/>
      <c r="G34" s="364"/>
      <c r="H34" s="364"/>
      <c r="I34" s="364"/>
      <c r="J34" s="364"/>
      <c r="K34" s="364"/>
    </row>
    <row r="35" spans="2:11" x14ac:dyDescent="0.25">
      <c r="B35" s="364"/>
      <c r="C35" s="364"/>
      <c r="D35" s="364"/>
      <c r="E35" s="364"/>
      <c r="F35" s="364"/>
      <c r="G35" s="364"/>
      <c r="H35" s="364"/>
      <c r="I35" s="364"/>
      <c r="J35" s="364"/>
      <c r="K35" s="364"/>
    </row>
  </sheetData>
  <mergeCells count="27">
    <mergeCell ref="B34:K35"/>
    <mergeCell ref="B16:F16"/>
    <mergeCell ref="B25:F25"/>
    <mergeCell ref="B4:D4"/>
    <mergeCell ref="B24:F24"/>
    <mergeCell ref="B19:F19"/>
    <mergeCell ref="B20:F20"/>
    <mergeCell ref="B22:F22"/>
    <mergeCell ref="B23:F23"/>
    <mergeCell ref="B21:F21"/>
    <mergeCell ref="B27:K27"/>
    <mergeCell ref="B1:K1"/>
    <mergeCell ref="B3:K3"/>
    <mergeCell ref="B5:K5"/>
    <mergeCell ref="B33:F33"/>
    <mergeCell ref="G33:J33"/>
    <mergeCell ref="B14:F14"/>
    <mergeCell ref="B15:F15"/>
    <mergeCell ref="B29:K29"/>
    <mergeCell ref="B31:K32"/>
    <mergeCell ref="B9:F9"/>
    <mergeCell ref="B10:F10"/>
    <mergeCell ref="B11:F11"/>
    <mergeCell ref="B7:F7"/>
    <mergeCell ref="B8:F8"/>
    <mergeCell ref="B12:F12"/>
    <mergeCell ref="B18:F18"/>
  </mergeCells>
  <pageMargins left="0.7" right="0.7" top="0.75" bottom="0.75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09"/>
  <sheetViews>
    <sheetView topLeftCell="E1" workbookViewId="0">
      <selection activeCell="I9" sqref="I9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5.42578125" bestFit="1" customWidth="1"/>
    <col min="5" max="5" width="5.42578125" customWidth="1"/>
    <col min="6" max="6" width="44.7109375" customWidth="1"/>
    <col min="7" max="9" width="25.28515625" customWidth="1"/>
    <col min="10" max="11" width="15.7109375" customWidth="1"/>
  </cols>
  <sheetData>
    <row r="1" spans="2:11" ht="18" customHeight="1" x14ac:dyDescent="0.25">
      <c r="B1" s="2"/>
      <c r="C1" s="2"/>
      <c r="D1" s="2"/>
      <c r="E1" s="17"/>
      <c r="F1" s="2"/>
      <c r="G1" s="2"/>
      <c r="H1" s="2"/>
      <c r="I1" s="2"/>
      <c r="J1" s="2"/>
    </row>
    <row r="2" spans="2:11" ht="15.75" customHeight="1" x14ac:dyDescent="0.25">
      <c r="B2" s="376" t="s">
        <v>13</v>
      </c>
      <c r="C2" s="376"/>
      <c r="D2" s="376"/>
      <c r="E2" s="376"/>
      <c r="F2" s="376"/>
      <c r="G2" s="376"/>
      <c r="H2" s="376"/>
      <c r="I2" s="376"/>
      <c r="J2" s="376"/>
      <c r="K2" s="376"/>
    </row>
    <row r="3" spans="2:11" ht="18" x14ac:dyDescent="0.25">
      <c r="B3" s="2"/>
      <c r="C3" s="2"/>
      <c r="D3" s="2"/>
      <c r="E3" s="17"/>
      <c r="F3" s="2"/>
      <c r="G3" s="2"/>
      <c r="H3" s="2"/>
      <c r="I3" s="3"/>
      <c r="J3" s="3"/>
    </row>
    <row r="4" spans="2:11" ht="18" customHeight="1" x14ac:dyDescent="0.25">
      <c r="B4" s="376" t="s">
        <v>73</v>
      </c>
      <c r="C4" s="376"/>
      <c r="D4" s="376"/>
      <c r="E4" s="376"/>
      <c r="F4" s="376"/>
      <c r="G4" s="376"/>
      <c r="H4" s="376"/>
      <c r="I4" s="376"/>
      <c r="J4" s="376"/>
      <c r="K4" s="376"/>
    </row>
    <row r="5" spans="2:11" ht="18" x14ac:dyDescent="0.25">
      <c r="B5" s="2"/>
      <c r="C5" s="2"/>
      <c r="D5" s="2"/>
      <c r="E5" s="17"/>
      <c r="F5" s="2"/>
      <c r="G5" s="2"/>
      <c r="H5" s="2"/>
      <c r="I5" s="3"/>
      <c r="J5" s="3"/>
    </row>
    <row r="6" spans="2:11" ht="15.75" customHeight="1" x14ac:dyDescent="0.25">
      <c r="B6" s="376" t="s">
        <v>19</v>
      </c>
      <c r="C6" s="376"/>
      <c r="D6" s="376"/>
      <c r="E6" s="376"/>
      <c r="F6" s="376"/>
      <c r="G6" s="376"/>
      <c r="H6" s="376"/>
      <c r="I6" s="376"/>
      <c r="J6" s="376"/>
      <c r="K6" s="376"/>
    </row>
    <row r="7" spans="2:11" ht="18" x14ac:dyDescent="0.25">
      <c r="B7" s="2"/>
      <c r="C7" s="2"/>
      <c r="D7" s="2"/>
      <c r="E7" s="17"/>
      <c r="F7" s="2"/>
      <c r="G7" s="2"/>
      <c r="H7" s="2"/>
      <c r="I7" s="3"/>
      <c r="J7" s="3"/>
    </row>
    <row r="8" spans="2:11" ht="25.5" x14ac:dyDescent="0.25">
      <c r="B8" s="373" t="s">
        <v>8</v>
      </c>
      <c r="C8" s="374"/>
      <c r="D8" s="374"/>
      <c r="E8" s="374"/>
      <c r="F8" s="375"/>
      <c r="G8" s="42" t="s">
        <v>331</v>
      </c>
      <c r="H8" s="42" t="s">
        <v>313</v>
      </c>
      <c r="I8" s="42" t="s">
        <v>358</v>
      </c>
      <c r="J8" s="42" t="s">
        <v>18</v>
      </c>
      <c r="K8" s="42" t="s">
        <v>54</v>
      </c>
    </row>
    <row r="9" spans="2:11" ht="16.5" customHeight="1" x14ac:dyDescent="0.25">
      <c r="B9" s="373">
        <v>1</v>
      </c>
      <c r="C9" s="374"/>
      <c r="D9" s="374"/>
      <c r="E9" s="374"/>
      <c r="F9" s="375"/>
      <c r="G9" s="42">
        <v>2</v>
      </c>
      <c r="H9" s="42">
        <v>3</v>
      </c>
      <c r="I9" s="42">
        <v>4</v>
      </c>
      <c r="J9" s="42" t="s">
        <v>310</v>
      </c>
      <c r="K9" s="42" t="s">
        <v>311</v>
      </c>
    </row>
    <row r="10" spans="2:11" x14ac:dyDescent="0.25">
      <c r="B10" s="6"/>
      <c r="C10" s="6"/>
      <c r="D10" s="6"/>
      <c r="E10" s="6"/>
      <c r="F10" s="6" t="s">
        <v>22</v>
      </c>
      <c r="G10" s="62">
        <f>G11+G35</f>
        <v>879772.70999999985</v>
      </c>
      <c r="H10" s="62">
        <f>H11+H35</f>
        <v>1026775.9299999999</v>
      </c>
      <c r="I10" s="63">
        <f>I11+I35</f>
        <v>1128902.31</v>
      </c>
      <c r="J10" s="68">
        <f>I10/G10*100</f>
        <v>128.31749577683539</v>
      </c>
      <c r="K10" s="68">
        <f>I10/H10*100</f>
        <v>109.94631613540065</v>
      </c>
    </row>
    <row r="11" spans="2:11" ht="15.75" customHeight="1" x14ac:dyDescent="0.25">
      <c r="B11" s="6">
        <v>6</v>
      </c>
      <c r="C11" s="6"/>
      <c r="D11" s="6"/>
      <c r="E11" s="6"/>
      <c r="F11" s="6" t="s">
        <v>2</v>
      </c>
      <c r="G11" s="62">
        <f>G12+G19+G22+G25+G31</f>
        <v>879772.70999999985</v>
      </c>
      <c r="H11" s="62">
        <f>H12+H19+H22+H28+H31</f>
        <v>1026775.9299999999</v>
      </c>
      <c r="I11" s="63">
        <f>I12+I17+I19+I22+I25+I31</f>
        <v>1128902.31</v>
      </c>
      <c r="J11" s="68">
        <f>I11/G11*100</f>
        <v>128.31749577683539</v>
      </c>
      <c r="K11" s="68">
        <f>I11/H11*100</f>
        <v>109.94631613540065</v>
      </c>
    </row>
    <row r="12" spans="2:11" ht="25.5" x14ac:dyDescent="0.25">
      <c r="B12" s="6"/>
      <c r="C12" s="6">
        <v>63</v>
      </c>
      <c r="D12" s="6"/>
      <c r="E12" s="6"/>
      <c r="F12" s="6" t="s">
        <v>23</v>
      </c>
      <c r="G12" s="62">
        <f>G13</f>
        <v>755484.05999999994</v>
      </c>
      <c r="H12" s="62">
        <f>H13</f>
        <v>829492.75</v>
      </c>
      <c r="I12" s="63">
        <f>I13</f>
        <v>938010.77</v>
      </c>
      <c r="J12" s="68">
        <f>I12/G12*100</f>
        <v>124.16023310935245</v>
      </c>
      <c r="K12" s="68">
        <f>I12/H12*100</f>
        <v>113.08245551272149</v>
      </c>
    </row>
    <row r="13" spans="2:11" ht="25.5" x14ac:dyDescent="0.25">
      <c r="B13" s="6"/>
      <c r="C13" s="6"/>
      <c r="D13" s="6">
        <v>636</v>
      </c>
      <c r="E13" s="6"/>
      <c r="F13" s="6" t="s">
        <v>91</v>
      </c>
      <c r="G13" s="62">
        <f>G14+G15+G16</f>
        <v>755484.05999999994</v>
      </c>
      <c r="H13" s="62">
        <f>H14+H15+H16</f>
        <v>829492.75</v>
      </c>
      <c r="I13" s="63">
        <f>I14+I15+I16</f>
        <v>938010.77</v>
      </c>
      <c r="J13" s="68"/>
      <c r="K13" s="68"/>
    </row>
    <row r="14" spans="2:11" ht="25.5" x14ac:dyDescent="0.25">
      <c r="B14" s="7"/>
      <c r="C14" s="7"/>
      <c r="D14" s="7"/>
      <c r="E14" s="7">
        <v>6361</v>
      </c>
      <c r="F14" s="32" t="s">
        <v>78</v>
      </c>
      <c r="G14" s="60">
        <v>753877.32</v>
      </c>
      <c r="H14" s="60">
        <v>829492.75</v>
      </c>
      <c r="I14" s="61">
        <v>938010.77</v>
      </c>
      <c r="J14" s="69"/>
      <c r="K14" s="69"/>
    </row>
    <row r="15" spans="2:11" ht="25.5" x14ac:dyDescent="0.25">
      <c r="B15" s="7"/>
      <c r="C15" s="7"/>
      <c r="D15" s="8"/>
      <c r="E15" s="8">
        <v>6362</v>
      </c>
      <c r="F15" s="32" t="s">
        <v>79</v>
      </c>
      <c r="G15" s="60">
        <v>1606.74</v>
      </c>
      <c r="H15" s="60">
        <v>0</v>
      </c>
      <c r="I15" s="61">
        <v>0</v>
      </c>
      <c r="J15" s="69"/>
      <c r="K15" s="69"/>
    </row>
    <row r="16" spans="2:11" x14ac:dyDescent="0.25">
      <c r="B16" s="7"/>
      <c r="C16" s="7"/>
      <c r="D16" s="8"/>
      <c r="E16" s="7">
        <v>6381</v>
      </c>
      <c r="F16" s="32" t="s">
        <v>299</v>
      </c>
      <c r="G16" s="60">
        <v>0</v>
      </c>
      <c r="H16" s="60">
        <v>0</v>
      </c>
      <c r="I16" s="61">
        <v>0</v>
      </c>
      <c r="J16" s="69"/>
      <c r="K16" s="69"/>
    </row>
    <row r="17" spans="2:11" ht="25.5" x14ac:dyDescent="0.25">
      <c r="B17" s="7"/>
      <c r="C17" s="7"/>
      <c r="D17" s="26">
        <v>639</v>
      </c>
      <c r="E17" s="7"/>
      <c r="F17" s="67" t="s">
        <v>327</v>
      </c>
      <c r="G17" s="62">
        <f>G18</f>
        <v>0</v>
      </c>
      <c r="H17" s="62">
        <f>H18</f>
        <v>0</v>
      </c>
      <c r="I17" s="63">
        <f>I18</f>
        <v>33.67</v>
      </c>
      <c r="J17" s="68"/>
      <c r="K17" s="68"/>
    </row>
    <row r="18" spans="2:11" ht="25.5" x14ac:dyDescent="0.25">
      <c r="B18" s="7"/>
      <c r="C18" s="7"/>
      <c r="D18" s="8"/>
      <c r="E18" s="7">
        <v>6391</v>
      </c>
      <c r="F18" s="32" t="s">
        <v>328</v>
      </c>
      <c r="G18" s="60">
        <v>0</v>
      </c>
      <c r="H18" s="60">
        <v>0</v>
      </c>
      <c r="I18" s="61">
        <v>33.67</v>
      </c>
      <c r="J18" s="69"/>
      <c r="K18" s="69"/>
    </row>
    <row r="19" spans="2:11" x14ac:dyDescent="0.25">
      <c r="B19" s="26"/>
      <c r="C19" s="26">
        <v>64</v>
      </c>
      <c r="D19" s="37"/>
      <c r="E19" s="26"/>
      <c r="F19" s="67" t="s">
        <v>80</v>
      </c>
      <c r="G19" s="62">
        <f t="shared" ref="G19:I20" si="0">G20</f>
        <v>20.58</v>
      </c>
      <c r="H19" s="62">
        <f t="shared" si="0"/>
        <v>0</v>
      </c>
      <c r="I19" s="63">
        <f t="shared" si="0"/>
        <v>7.24</v>
      </c>
      <c r="J19" s="68">
        <f>I19/G19*100</f>
        <v>35.179786200194371</v>
      </c>
      <c r="K19" s="68">
        <v>0</v>
      </c>
    </row>
    <row r="20" spans="2:11" x14ac:dyDescent="0.25">
      <c r="B20" s="26"/>
      <c r="C20" s="26"/>
      <c r="D20" s="26">
        <v>641</v>
      </c>
      <c r="E20" s="26"/>
      <c r="F20" s="67" t="s">
        <v>92</v>
      </c>
      <c r="G20" s="62">
        <f t="shared" si="0"/>
        <v>20.58</v>
      </c>
      <c r="H20" s="62">
        <f t="shared" si="0"/>
        <v>0</v>
      </c>
      <c r="I20" s="63">
        <f t="shared" si="0"/>
        <v>7.24</v>
      </c>
      <c r="J20" s="68"/>
      <c r="K20" s="68"/>
    </row>
    <row r="21" spans="2:11" x14ac:dyDescent="0.25">
      <c r="B21" s="7"/>
      <c r="C21" s="7"/>
      <c r="D21" s="8"/>
      <c r="E21" s="7">
        <v>6413</v>
      </c>
      <c r="F21" s="32" t="s">
        <v>81</v>
      </c>
      <c r="G21" s="60">
        <v>20.58</v>
      </c>
      <c r="H21" s="60">
        <v>0</v>
      </c>
      <c r="I21" s="61">
        <v>7.24</v>
      </c>
      <c r="J21" s="69"/>
      <c r="K21" s="69"/>
    </row>
    <row r="22" spans="2:11" ht="38.25" x14ac:dyDescent="0.25">
      <c r="B22" s="26"/>
      <c r="C22" s="26">
        <v>65</v>
      </c>
      <c r="D22" s="37"/>
      <c r="E22" s="26"/>
      <c r="F22" s="67" t="s">
        <v>82</v>
      </c>
      <c r="G22" s="62">
        <f t="shared" ref="G22:I23" si="1">G23</f>
        <v>8960.4699999999993</v>
      </c>
      <c r="H22" s="62">
        <f t="shared" si="1"/>
        <v>22025</v>
      </c>
      <c r="I22" s="63">
        <f t="shared" si="1"/>
        <v>11124.2</v>
      </c>
      <c r="J22" s="68">
        <f>I22/G22*100</f>
        <v>124.14750565539532</v>
      </c>
      <c r="K22" s="68">
        <f>I22/H22*100</f>
        <v>50.507150964812716</v>
      </c>
    </row>
    <row r="23" spans="2:11" x14ac:dyDescent="0.25">
      <c r="B23" s="26"/>
      <c r="C23" s="26"/>
      <c r="D23" s="26">
        <v>652</v>
      </c>
      <c r="E23" s="26"/>
      <c r="F23" s="67" t="s">
        <v>93</v>
      </c>
      <c r="G23" s="62">
        <f t="shared" si="1"/>
        <v>8960.4699999999993</v>
      </c>
      <c r="H23" s="62">
        <f t="shared" si="1"/>
        <v>22025</v>
      </c>
      <c r="I23" s="63">
        <f t="shared" si="1"/>
        <v>11124.2</v>
      </c>
      <c r="J23" s="68"/>
      <c r="K23" s="68"/>
    </row>
    <row r="24" spans="2:11" x14ac:dyDescent="0.25">
      <c r="B24" s="7"/>
      <c r="C24" s="7"/>
      <c r="D24" s="8"/>
      <c r="E24" s="7">
        <v>6526</v>
      </c>
      <c r="F24" s="32" t="s">
        <v>83</v>
      </c>
      <c r="G24" s="60">
        <v>8960.4699999999993</v>
      </c>
      <c r="H24" s="60">
        <v>22025</v>
      </c>
      <c r="I24" s="61">
        <v>11124.2</v>
      </c>
      <c r="J24" s="69"/>
      <c r="K24" s="69"/>
    </row>
    <row r="25" spans="2:11" ht="25.5" x14ac:dyDescent="0.25">
      <c r="B25" s="26"/>
      <c r="C25" s="26">
        <v>66</v>
      </c>
      <c r="D25" s="37"/>
      <c r="E25" s="37"/>
      <c r="F25" s="6" t="s">
        <v>24</v>
      </c>
      <c r="G25" s="62">
        <f>G26+G28</f>
        <v>825</v>
      </c>
      <c r="H25" s="62">
        <f>H28</f>
        <v>0</v>
      </c>
      <c r="I25" s="63">
        <f>I26+I28</f>
        <v>15500</v>
      </c>
      <c r="J25" s="68">
        <f>I25/G25*100</f>
        <v>1878.787878787879</v>
      </c>
      <c r="K25" s="68">
        <v>0</v>
      </c>
    </row>
    <row r="26" spans="2:11" ht="25.5" x14ac:dyDescent="0.25">
      <c r="B26" s="26"/>
      <c r="C26" s="26"/>
      <c r="D26" s="26">
        <v>661</v>
      </c>
      <c r="E26" s="37"/>
      <c r="F26" s="6" t="s">
        <v>329</v>
      </c>
      <c r="G26" s="62">
        <f>G27</f>
        <v>500</v>
      </c>
      <c r="H26" s="62">
        <f>H27</f>
        <v>0</v>
      </c>
      <c r="I26" s="63">
        <f>I27</f>
        <v>15500</v>
      </c>
      <c r="J26" s="68"/>
      <c r="K26" s="68"/>
    </row>
    <row r="27" spans="2:11" x14ac:dyDescent="0.25">
      <c r="B27" s="7"/>
      <c r="C27" s="7"/>
      <c r="D27" s="7"/>
      <c r="E27" s="7">
        <v>6615</v>
      </c>
      <c r="F27" s="11" t="s">
        <v>330</v>
      </c>
      <c r="G27" s="60">
        <v>500</v>
      </c>
      <c r="H27" s="60">
        <v>0</v>
      </c>
      <c r="I27" s="66">
        <v>15500</v>
      </c>
      <c r="J27" s="70"/>
      <c r="K27" s="70"/>
    </row>
    <row r="28" spans="2:11" ht="25.5" x14ac:dyDescent="0.25">
      <c r="B28" s="26"/>
      <c r="C28" s="26"/>
      <c r="D28" s="26">
        <v>663</v>
      </c>
      <c r="E28" s="37"/>
      <c r="F28" s="6" t="s">
        <v>84</v>
      </c>
      <c r="G28" s="62">
        <f>G29+G30</f>
        <v>325</v>
      </c>
      <c r="H28" s="62">
        <f>H29</f>
        <v>0</v>
      </c>
      <c r="I28" s="63">
        <f>I29+I30</f>
        <v>0</v>
      </c>
      <c r="J28" s="68"/>
      <c r="K28" s="68"/>
    </row>
    <row r="29" spans="2:11" x14ac:dyDescent="0.25">
      <c r="B29" s="7"/>
      <c r="C29" s="26"/>
      <c r="D29" s="8"/>
      <c r="E29" s="7">
        <v>6631</v>
      </c>
      <c r="F29" s="11" t="s">
        <v>85</v>
      </c>
      <c r="G29" s="60">
        <v>225</v>
      </c>
      <c r="H29" s="60">
        <v>0</v>
      </c>
      <c r="I29" s="61">
        <v>0</v>
      </c>
      <c r="J29" s="69"/>
      <c r="K29" s="69"/>
    </row>
    <row r="30" spans="2:11" x14ac:dyDescent="0.25">
      <c r="B30" s="7"/>
      <c r="C30" s="7"/>
      <c r="D30" s="8"/>
      <c r="E30" s="7">
        <v>6632</v>
      </c>
      <c r="F30" s="11" t="s">
        <v>86</v>
      </c>
      <c r="G30" s="60">
        <v>100</v>
      </c>
      <c r="H30" s="60">
        <v>0</v>
      </c>
      <c r="I30" s="61">
        <v>0</v>
      </c>
      <c r="J30" s="69"/>
      <c r="K30" s="69"/>
    </row>
    <row r="31" spans="2:11" x14ac:dyDescent="0.25">
      <c r="B31" s="26"/>
      <c r="C31" s="26">
        <v>67</v>
      </c>
      <c r="D31" s="37"/>
      <c r="E31" s="37"/>
      <c r="F31" s="6" t="s">
        <v>87</v>
      </c>
      <c r="G31" s="62">
        <f>G32</f>
        <v>114482.6</v>
      </c>
      <c r="H31" s="62">
        <f>H32</f>
        <v>175258.18</v>
      </c>
      <c r="I31" s="63">
        <f>I32</f>
        <v>164226.43</v>
      </c>
      <c r="J31" s="68">
        <f>I31/G31*100</f>
        <v>143.45099604656076</v>
      </c>
      <c r="K31" s="68">
        <f>I31/H31*100</f>
        <v>93.705429327178919</v>
      </c>
    </row>
    <row r="32" spans="2:11" ht="38.25" x14ac:dyDescent="0.25">
      <c r="B32" s="26"/>
      <c r="C32" s="26"/>
      <c r="D32" s="26">
        <v>671</v>
      </c>
      <c r="E32" s="37"/>
      <c r="F32" s="6" t="s">
        <v>88</v>
      </c>
      <c r="G32" s="62">
        <f>G33+G34</f>
        <v>114482.6</v>
      </c>
      <c r="H32" s="62">
        <f>H33+H34</f>
        <v>175258.18</v>
      </c>
      <c r="I32" s="63">
        <f>I33+I34</f>
        <v>164226.43</v>
      </c>
      <c r="J32" s="68"/>
      <c r="K32" s="68"/>
    </row>
    <row r="33" spans="2:11" ht="25.5" x14ac:dyDescent="0.25">
      <c r="B33" s="7"/>
      <c r="C33" s="7"/>
      <c r="D33" s="8"/>
      <c r="E33" s="7">
        <v>6711</v>
      </c>
      <c r="F33" s="11" t="s">
        <v>89</v>
      </c>
      <c r="G33" s="60">
        <v>65454.54</v>
      </c>
      <c r="H33" s="60">
        <v>175258.18</v>
      </c>
      <c r="I33" s="61">
        <v>123048.3</v>
      </c>
      <c r="J33" s="69"/>
      <c r="K33" s="69"/>
    </row>
    <row r="34" spans="2:11" ht="25.5" x14ac:dyDescent="0.25">
      <c r="B34" s="7"/>
      <c r="C34" s="7"/>
      <c r="D34" s="8"/>
      <c r="E34" s="7">
        <v>6712</v>
      </c>
      <c r="F34" s="11" t="s">
        <v>90</v>
      </c>
      <c r="G34" s="60">
        <v>49028.06</v>
      </c>
      <c r="H34" s="60">
        <v>0</v>
      </c>
      <c r="I34" s="61">
        <v>41178.129999999997</v>
      </c>
      <c r="J34" s="69"/>
      <c r="K34" s="69"/>
    </row>
    <row r="35" spans="2:11" s="38" customFormat="1" x14ac:dyDescent="0.25">
      <c r="B35" s="26">
        <v>7</v>
      </c>
      <c r="C35" s="26"/>
      <c r="D35" s="37"/>
      <c r="E35" s="37"/>
      <c r="F35" s="6" t="s">
        <v>3</v>
      </c>
      <c r="G35" s="62">
        <f t="shared" ref="G35:I37" si="2">G36</f>
        <v>0</v>
      </c>
      <c r="H35" s="62">
        <f t="shared" si="2"/>
        <v>0</v>
      </c>
      <c r="I35" s="63">
        <f t="shared" si="2"/>
        <v>0</v>
      </c>
      <c r="J35" s="68">
        <v>0</v>
      </c>
      <c r="K35" s="68">
        <v>0</v>
      </c>
    </row>
    <row r="36" spans="2:11" ht="25.5" x14ac:dyDescent="0.25">
      <c r="B36" s="26"/>
      <c r="C36" s="26">
        <v>72</v>
      </c>
      <c r="D36" s="37"/>
      <c r="E36" s="37"/>
      <c r="F36" s="67" t="s">
        <v>26</v>
      </c>
      <c r="G36" s="62">
        <f t="shared" si="2"/>
        <v>0</v>
      </c>
      <c r="H36" s="62">
        <f t="shared" si="2"/>
        <v>0</v>
      </c>
      <c r="I36" s="63">
        <f t="shared" si="2"/>
        <v>0</v>
      </c>
      <c r="J36" s="68">
        <v>0</v>
      </c>
      <c r="K36" s="68">
        <v>0</v>
      </c>
    </row>
    <row r="37" spans="2:11" x14ac:dyDescent="0.25">
      <c r="B37" s="26"/>
      <c r="C37" s="26"/>
      <c r="D37" s="26">
        <v>721</v>
      </c>
      <c r="E37" s="26"/>
      <c r="F37" s="67" t="s">
        <v>27</v>
      </c>
      <c r="G37" s="62">
        <f>G38</f>
        <v>0</v>
      </c>
      <c r="H37" s="62">
        <f t="shared" si="2"/>
        <v>0</v>
      </c>
      <c r="I37" s="63">
        <f t="shared" si="2"/>
        <v>0</v>
      </c>
      <c r="J37" s="68"/>
      <c r="K37" s="68"/>
    </row>
    <row r="38" spans="2:11" x14ac:dyDescent="0.25">
      <c r="B38" s="7"/>
      <c r="C38" s="7"/>
      <c r="D38" s="7"/>
      <c r="E38" s="7">
        <v>7211</v>
      </c>
      <c r="F38" s="32" t="s">
        <v>28</v>
      </c>
      <c r="G38" s="60">
        <v>0</v>
      </c>
      <c r="H38" s="60">
        <v>0</v>
      </c>
      <c r="I38" s="61">
        <v>0</v>
      </c>
      <c r="J38" s="69"/>
      <c r="K38" s="69"/>
    </row>
    <row r="39" spans="2:11" x14ac:dyDescent="0.25">
      <c r="B39" s="7"/>
      <c r="C39" s="7"/>
      <c r="D39" s="7"/>
      <c r="E39" s="7" t="s">
        <v>17</v>
      </c>
      <c r="F39" s="32"/>
      <c r="G39" s="60"/>
      <c r="H39" s="60"/>
      <c r="I39" s="61"/>
      <c r="J39" s="69"/>
      <c r="K39" s="69"/>
    </row>
    <row r="40" spans="2:11" ht="15.75" customHeight="1" x14ac:dyDescent="0.25">
      <c r="G40" s="64"/>
      <c r="H40" s="64"/>
      <c r="I40" s="64"/>
    </row>
    <row r="41" spans="2:11" ht="25.5" x14ac:dyDescent="0.25">
      <c r="B41" s="373" t="s">
        <v>8</v>
      </c>
      <c r="C41" s="374"/>
      <c r="D41" s="374"/>
      <c r="E41" s="374"/>
      <c r="F41" s="375"/>
      <c r="G41" s="65" t="s">
        <v>331</v>
      </c>
      <c r="H41" s="65" t="s">
        <v>313</v>
      </c>
      <c r="I41" s="65" t="s">
        <v>357</v>
      </c>
      <c r="J41" s="42" t="s">
        <v>18</v>
      </c>
      <c r="K41" s="42" t="s">
        <v>54</v>
      </c>
    </row>
    <row r="42" spans="2:11" ht="12.75" customHeight="1" x14ac:dyDescent="0.25">
      <c r="B42" s="373">
        <v>1</v>
      </c>
      <c r="C42" s="374"/>
      <c r="D42" s="374"/>
      <c r="E42" s="374"/>
      <c r="F42" s="375"/>
      <c r="G42" s="244">
        <v>2</v>
      </c>
      <c r="H42" s="244">
        <v>3</v>
      </c>
      <c r="I42" s="244">
        <v>4</v>
      </c>
      <c r="J42" s="42" t="s">
        <v>310</v>
      </c>
      <c r="K42" s="42" t="s">
        <v>311</v>
      </c>
    </row>
    <row r="43" spans="2:11" x14ac:dyDescent="0.25">
      <c r="B43" s="6"/>
      <c r="C43" s="6"/>
      <c r="D43" s="6"/>
      <c r="E43" s="6"/>
      <c r="F43" s="6" t="s">
        <v>9</v>
      </c>
      <c r="G43" s="62">
        <f>G44+G95</f>
        <v>921830.3</v>
      </c>
      <c r="H43" s="62">
        <f>H44+H95</f>
        <v>1026755.9299999999</v>
      </c>
      <c r="I43" s="63">
        <f>I44+I95</f>
        <v>1203715.95</v>
      </c>
      <c r="J43" s="68">
        <f>I43/G43*100</f>
        <v>130.57890915497134</v>
      </c>
      <c r="K43" s="68">
        <f>I43/H43*100</f>
        <v>117.23486710225282</v>
      </c>
    </row>
    <row r="44" spans="2:11" x14ac:dyDescent="0.25">
      <c r="B44" s="6">
        <v>3</v>
      </c>
      <c r="C44" s="6"/>
      <c r="D44" s="6"/>
      <c r="E44" s="6"/>
      <c r="F44" s="6" t="s">
        <v>4</v>
      </c>
      <c r="G44" s="62">
        <f>G45+G54+G85+G89+G92</f>
        <v>842762.08000000007</v>
      </c>
      <c r="H44" s="62">
        <f>H45+H54+H85+H89+H93</f>
        <v>957972.17999999993</v>
      </c>
      <c r="I44" s="63">
        <f>I45+I54+I85+I89+I92</f>
        <v>1150235.01</v>
      </c>
      <c r="J44" s="68">
        <f>I44/G44*100</f>
        <v>136.48395404786129</v>
      </c>
      <c r="K44" s="68">
        <f>I44/H44*100</f>
        <v>120.06977175474971</v>
      </c>
    </row>
    <row r="45" spans="2:11" x14ac:dyDescent="0.25">
      <c r="B45" s="6"/>
      <c r="C45" s="6">
        <v>31</v>
      </c>
      <c r="D45" s="6"/>
      <c r="E45" s="6"/>
      <c r="F45" s="6" t="s">
        <v>5</v>
      </c>
      <c r="G45" s="62">
        <f>G46+G50+G52</f>
        <v>702941.24</v>
      </c>
      <c r="H45" s="62">
        <f>H46+H50+H52</f>
        <v>789105.08</v>
      </c>
      <c r="I45" s="63">
        <f>I46+I50+I52</f>
        <v>979296.91</v>
      </c>
      <c r="J45" s="68">
        <f>I45/G45*100</f>
        <v>139.31419217913577</v>
      </c>
      <c r="K45" s="68">
        <f>I45/H45*100</f>
        <v>124.10221842698061</v>
      </c>
    </row>
    <row r="46" spans="2:11" x14ac:dyDescent="0.25">
      <c r="B46" s="26"/>
      <c r="C46" s="26"/>
      <c r="D46" s="26">
        <v>311</v>
      </c>
      <c r="E46" s="26"/>
      <c r="F46" s="26" t="s">
        <v>29</v>
      </c>
      <c r="G46" s="62">
        <f>G47+G48+G49</f>
        <v>579028.75</v>
      </c>
      <c r="H46" s="62">
        <f>H47+H48+H49</f>
        <v>647438.49</v>
      </c>
      <c r="I46" s="63">
        <f>I47+I48+I49</f>
        <v>809937.99</v>
      </c>
      <c r="J46" s="68">
        <f>I46/G46*100</f>
        <v>139.87871759390185</v>
      </c>
      <c r="K46" s="68">
        <f>I46/H46*100</f>
        <v>125.09883216859721</v>
      </c>
    </row>
    <row r="47" spans="2:11" x14ac:dyDescent="0.25">
      <c r="B47" s="7"/>
      <c r="C47" s="7"/>
      <c r="D47" s="7"/>
      <c r="E47" s="7">
        <v>3111</v>
      </c>
      <c r="F47" s="7" t="s">
        <v>30</v>
      </c>
      <c r="G47" s="60">
        <v>563404.75</v>
      </c>
      <c r="H47" s="60">
        <v>629438.49</v>
      </c>
      <c r="I47" s="61">
        <v>776402.3</v>
      </c>
      <c r="J47" s="69"/>
      <c r="K47" s="69"/>
    </row>
    <row r="48" spans="2:11" x14ac:dyDescent="0.25">
      <c r="B48" s="7"/>
      <c r="C48" s="7"/>
      <c r="D48" s="7"/>
      <c r="E48" s="7">
        <v>3113</v>
      </c>
      <c r="F48" s="7" t="s">
        <v>94</v>
      </c>
      <c r="G48" s="60">
        <v>12248.85</v>
      </c>
      <c r="H48" s="60">
        <v>12000</v>
      </c>
      <c r="I48" s="61">
        <v>29752.82</v>
      </c>
      <c r="J48" s="69"/>
      <c r="K48" s="69"/>
    </row>
    <row r="49" spans="2:11" x14ac:dyDescent="0.25">
      <c r="B49" s="7"/>
      <c r="C49" s="7"/>
      <c r="D49" s="7"/>
      <c r="E49" s="7">
        <v>3114</v>
      </c>
      <c r="F49" s="7" t="s">
        <v>95</v>
      </c>
      <c r="G49" s="60">
        <v>3375.15</v>
      </c>
      <c r="H49" s="60">
        <v>6000</v>
      </c>
      <c r="I49" s="61">
        <v>3782.87</v>
      </c>
      <c r="J49" s="69"/>
      <c r="K49" s="69"/>
    </row>
    <row r="50" spans="2:11" x14ac:dyDescent="0.25">
      <c r="B50" s="26"/>
      <c r="C50" s="26"/>
      <c r="D50" s="26">
        <v>312</v>
      </c>
      <c r="E50" s="26"/>
      <c r="F50" s="26" t="s">
        <v>96</v>
      </c>
      <c r="G50" s="62">
        <f>G51</f>
        <v>30370.47</v>
      </c>
      <c r="H50" s="62">
        <f>H51</f>
        <v>28480</v>
      </c>
      <c r="I50" s="63">
        <f>I51</f>
        <v>36333.5</v>
      </c>
      <c r="J50" s="68">
        <f>I50/G50*100</f>
        <v>119.63430266308028</v>
      </c>
      <c r="K50" s="68">
        <f>I50/H50*100</f>
        <v>127.57549157303372</v>
      </c>
    </row>
    <row r="51" spans="2:11" x14ac:dyDescent="0.25">
      <c r="B51" s="7"/>
      <c r="C51" s="7"/>
      <c r="D51" s="7"/>
      <c r="E51" s="7">
        <v>3121</v>
      </c>
      <c r="F51" s="7" t="s">
        <v>96</v>
      </c>
      <c r="G51" s="60">
        <v>30370.47</v>
      </c>
      <c r="H51" s="60">
        <v>28480</v>
      </c>
      <c r="I51" s="61">
        <v>36333.5</v>
      </c>
      <c r="J51" s="69"/>
      <c r="K51" s="69"/>
    </row>
    <row r="52" spans="2:11" x14ac:dyDescent="0.25">
      <c r="B52" s="26"/>
      <c r="C52" s="26"/>
      <c r="D52" s="26">
        <v>313</v>
      </c>
      <c r="E52" s="26"/>
      <c r="F52" s="26" t="s">
        <v>97</v>
      </c>
      <c r="G52" s="62">
        <f>G53</f>
        <v>93542.02</v>
      </c>
      <c r="H52" s="62">
        <f>H53</f>
        <v>113186.59</v>
      </c>
      <c r="I52" s="63">
        <f>I53</f>
        <v>133025.42000000001</v>
      </c>
      <c r="J52" s="68">
        <f>I52/G52*100</f>
        <v>142.20926595341859</v>
      </c>
      <c r="K52" s="68">
        <f>I52/H52*100</f>
        <v>117.52754456159515</v>
      </c>
    </row>
    <row r="53" spans="2:11" x14ac:dyDescent="0.25">
      <c r="B53" s="7"/>
      <c r="C53" s="7"/>
      <c r="D53" s="7"/>
      <c r="E53" s="7">
        <v>3132</v>
      </c>
      <c r="F53" s="7" t="s">
        <v>98</v>
      </c>
      <c r="G53" s="60">
        <v>93542.02</v>
      </c>
      <c r="H53" s="60">
        <v>113186.59</v>
      </c>
      <c r="I53" s="61">
        <v>133025.42000000001</v>
      </c>
      <c r="J53" s="69"/>
      <c r="K53" s="69"/>
    </row>
    <row r="54" spans="2:11" x14ac:dyDescent="0.25">
      <c r="B54" s="26"/>
      <c r="C54" s="26">
        <v>32</v>
      </c>
      <c r="D54" s="37"/>
      <c r="E54" s="37"/>
      <c r="F54" s="26" t="s">
        <v>14</v>
      </c>
      <c r="G54" s="62">
        <f>G55+G60+G67+G77</f>
        <v>125365.65000000001</v>
      </c>
      <c r="H54" s="62">
        <f>H55+H60+H67+H77</f>
        <v>152412</v>
      </c>
      <c r="I54" s="63">
        <f>I55+I60+I67+I77</f>
        <v>149538.5</v>
      </c>
      <c r="J54" s="68">
        <f>I54/G54*100</f>
        <v>119.2818766544105</v>
      </c>
      <c r="K54" s="68">
        <f>I54/H54*100</f>
        <v>98.114649765110357</v>
      </c>
    </row>
    <row r="55" spans="2:11" x14ac:dyDescent="0.25">
      <c r="B55" s="26"/>
      <c r="C55" s="26"/>
      <c r="D55" s="26">
        <v>321</v>
      </c>
      <c r="E55" s="26"/>
      <c r="F55" s="26" t="s">
        <v>31</v>
      </c>
      <c r="G55" s="62">
        <f>G56+G57+G58+G59</f>
        <v>32646.789999999997</v>
      </c>
      <c r="H55" s="62">
        <f>H56+H57+H58+H59</f>
        <v>35949.75</v>
      </c>
      <c r="I55" s="63">
        <f>I56+I57+I58+I59</f>
        <v>40382.480000000003</v>
      </c>
      <c r="J55" s="68">
        <f>I55/G55*100</f>
        <v>123.69510141732161</v>
      </c>
      <c r="K55" s="68">
        <f>I55/H55*100</f>
        <v>112.33035000243396</v>
      </c>
    </row>
    <row r="56" spans="2:11" x14ac:dyDescent="0.25">
      <c r="B56" s="7"/>
      <c r="C56" s="26"/>
      <c r="D56" s="7"/>
      <c r="E56" s="7">
        <v>3211</v>
      </c>
      <c r="F56" s="32" t="s">
        <v>32</v>
      </c>
      <c r="G56" s="60">
        <v>1612.94</v>
      </c>
      <c r="H56" s="60">
        <v>2150</v>
      </c>
      <c r="I56" s="61">
        <v>2532.19</v>
      </c>
      <c r="J56" s="69"/>
      <c r="K56" s="69"/>
    </row>
    <row r="57" spans="2:11" x14ac:dyDescent="0.25">
      <c r="B57" s="7"/>
      <c r="C57" s="26"/>
      <c r="D57" s="8"/>
      <c r="E57" s="7">
        <v>3212</v>
      </c>
      <c r="F57" s="7" t="s">
        <v>99</v>
      </c>
      <c r="G57" s="60">
        <v>30943.85</v>
      </c>
      <c r="H57" s="60">
        <v>33399.75</v>
      </c>
      <c r="I57" s="61">
        <v>37115.29</v>
      </c>
      <c r="J57" s="69"/>
      <c r="K57" s="69"/>
    </row>
    <row r="58" spans="2:11" x14ac:dyDescent="0.25">
      <c r="B58" s="7"/>
      <c r="C58" s="26"/>
      <c r="D58" s="7"/>
      <c r="E58" s="7">
        <v>3213</v>
      </c>
      <c r="F58" s="7" t="s">
        <v>100</v>
      </c>
      <c r="G58" s="60">
        <v>90</v>
      </c>
      <c r="H58" s="60">
        <v>300</v>
      </c>
      <c r="I58" s="66">
        <v>735</v>
      </c>
      <c r="J58" s="70"/>
      <c r="K58" s="70"/>
    </row>
    <row r="59" spans="2:11" x14ac:dyDescent="0.25">
      <c r="B59" s="7"/>
      <c r="C59" s="26"/>
      <c r="D59" s="7"/>
      <c r="E59" s="7">
        <v>3214</v>
      </c>
      <c r="F59" s="7" t="s">
        <v>101</v>
      </c>
      <c r="G59" s="60">
        <v>0</v>
      </c>
      <c r="H59" s="60">
        <v>100</v>
      </c>
      <c r="I59" s="66">
        <v>0</v>
      </c>
      <c r="J59" s="70"/>
      <c r="K59" s="70"/>
    </row>
    <row r="60" spans="2:11" x14ac:dyDescent="0.25">
      <c r="B60" s="26"/>
      <c r="C60" s="26"/>
      <c r="D60" s="26">
        <v>322</v>
      </c>
      <c r="E60" s="26"/>
      <c r="F60" s="26" t="s">
        <v>102</v>
      </c>
      <c r="G60" s="62">
        <f>G61+G62+G63+G64+G65+G66</f>
        <v>56685.189999999995</v>
      </c>
      <c r="H60" s="62">
        <f>H61+H62+H63+H64+H65+H66</f>
        <v>76563</v>
      </c>
      <c r="I60" s="63">
        <f>I61+I62+I63+I64+I65+I66</f>
        <v>69219.239999999991</v>
      </c>
      <c r="J60" s="68">
        <f>I60/G60*100</f>
        <v>122.11168384546298</v>
      </c>
      <c r="K60" s="68">
        <f>I60/H60*100</f>
        <v>90.408212844324268</v>
      </c>
    </row>
    <row r="61" spans="2:11" x14ac:dyDescent="0.25">
      <c r="B61" s="7"/>
      <c r="C61" s="26"/>
      <c r="D61" s="7"/>
      <c r="E61" s="7">
        <v>3221</v>
      </c>
      <c r="F61" s="7" t="s">
        <v>103</v>
      </c>
      <c r="G61" s="60">
        <v>4581.83</v>
      </c>
      <c r="H61" s="60">
        <v>6000</v>
      </c>
      <c r="I61" s="66">
        <v>6703.75</v>
      </c>
      <c r="J61" s="70"/>
      <c r="K61" s="70"/>
    </row>
    <row r="62" spans="2:11" x14ac:dyDescent="0.25">
      <c r="B62" s="7"/>
      <c r="C62" s="26"/>
      <c r="D62" s="7"/>
      <c r="E62" s="7">
        <v>3222</v>
      </c>
      <c r="F62" s="7" t="s">
        <v>104</v>
      </c>
      <c r="G62" s="60">
        <v>38509.99</v>
      </c>
      <c r="H62" s="60">
        <v>55000</v>
      </c>
      <c r="I62" s="66">
        <v>42522.54</v>
      </c>
      <c r="J62" s="70"/>
      <c r="K62" s="70"/>
    </row>
    <row r="63" spans="2:11" x14ac:dyDescent="0.25">
      <c r="B63" s="7"/>
      <c r="C63" s="26"/>
      <c r="D63" s="7"/>
      <c r="E63" s="7">
        <v>3223</v>
      </c>
      <c r="F63" s="7" t="s">
        <v>105</v>
      </c>
      <c r="G63" s="60">
        <v>11860.53</v>
      </c>
      <c r="H63" s="60">
        <v>12248</v>
      </c>
      <c r="I63" s="66">
        <v>17892.3</v>
      </c>
      <c r="J63" s="70"/>
      <c r="K63" s="70"/>
    </row>
    <row r="64" spans="2:11" x14ac:dyDescent="0.25">
      <c r="B64" s="7"/>
      <c r="C64" s="26"/>
      <c r="D64" s="7"/>
      <c r="E64" s="7">
        <v>3224</v>
      </c>
      <c r="F64" s="7" t="s">
        <v>106</v>
      </c>
      <c r="G64" s="60">
        <v>669.88</v>
      </c>
      <c r="H64" s="60">
        <v>2715</v>
      </c>
      <c r="I64" s="66">
        <v>1017.18</v>
      </c>
      <c r="J64" s="70"/>
      <c r="K64" s="70"/>
    </row>
    <row r="65" spans="2:11" x14ac:dyDescent="0.25">
      <c r="B65" s="7"/>
      <c r="C65" s="26"/>
      <c r="D65" s="7"/>
      <c r="E65" s="7">
        <v>3225</v>
      </c>
      <c r="F65" s="7" t="s">
        <v>107</v>
      </c>
      <c r="G65" s="60">
        <v>611.5</v>
      </c>
      <c r="H65" s="60">
        <v>500</v>
      </c>
      <c r="I65" s="66">
        <v>982.2</v>
      </c>
      <c r="J65" s="70"/>
      <c r="K65" s="70"/>
    </row>
    <row r="66" spans="2:11" x14ac:dyDescent="0.25">
      <c r="B66" s="7"/>
      <c r="C66" s="26"/>
      <c r="D66" s="7"/>
      <c r="E66" s="7">
        <v>3227</v>
      </c>
      <c r="F66" s="7" t="s">
        <v>108</v>
      </c>
      <c r="G66" s="60">
        <v>451.46</v>
      </c>
      <c r="H66" s="60">
        <v>100</v>
      </c>
      <c r="I66" s="66">
        <v>101.27</v>
      </c>
      <c r="J66" s="70"/>
      <c r="K66" s="70"/>
    </row>
    <row r="67" spans="2:11" x14ac:dyDescent="0.25">
      <c r="B67" s="26"/>
      <c r="C67" s="26"/>
      <c r="D67" s="26">
        <v>323</v>
      </c>
      <c r="E67" s="26"/>
      <c r="F67" s="26" t="s">
        <v>109</v>
      </c>
      <c r="G67" s="62">
        <f>G68+G69+G70+G71+G72+G73+G74+G75+G76</f>
        <v>24882.18</v>
      </c>
      <c r="H67" s="62">
        <f>H68+H69+H70+H71+H72+H73+H74+H75+H76</f>
        <v>27997.25</v>
      </c>
      <c r="I67" s="63">
        <f>I68+I69+I70+I71+I72+I73+I74+I75+I76</f>
        <v>33266</v>
      </c>
      <c r="J67" s="68">
        <f>I67/G67*100</f>
        <v>133.6940734292574</v>
      </c>
      <c r="K67" s="68">
        <f>I67/H67*100</f>
        <v>118.81881256194804</v>
      </c>
    </row>
    <row r="68" spans="2:11" x14ac:dyDescent="0.25">
      <c r="B68" s="7"/>
      <c r="C68" s="26"/>
      <c r="D68" s="7"/>
      <c r="E68" s="7">
        <v>3231</v>
      </c>
      <c r="F68" s="7" t="s">
        <v>110</v>
      </c>
      <c r="G68" s="60">
        <v>1470.46</v>
      </c>
      <c r="H68" s="60">
        <v>2000</v>
      </c>
      <c r="I68" s="66">
        <v>1378.12</v>
      </c>
      <c r="J68" s="70"/>
      <c r="K68" s="70"/>
    </row>
    <row r="69" spans="2:11" x14ac:dyDescent="0.25">
      <c r="B69" s="7"/>
      <c r="C69" s="26"/>
      <c r="D69" s="7"/>
      <c r="E69" s="7">
        <v>3232</v>
      </c>
      <c r="F69" s="7" t="s">
        <v>111</v>
      </c>
      <c r="G69" s="60">
        <v>15228.99</v>
      </c>
      <c r="H69" s="60">
        <v>13866.25</v>
      </c>
      <c r="I69" s="66">
        <v>15651.57</v>
      </c>
      <c r="J69" s="70"/>
      <c r="K69" s="70"/>
    </row>
    <row r="70" spans="2:11" x14ac:dyDescent="0.25">
      <c r="B70" s="7"/>
      <c r="C70" s="26"/>
      <c r="D70" s="7"/>
      <c r="E70" s="7">
        <v>3233</v>
      </c>
      <c r="F70" s="7" t="s">
        <v>112</v>
      </c>
      <c r="G70" s="60">
        <v>0</v>
      </c>
      <c r="H70" s="60">
        <v>0</v>
      </c>
      <c r="I70" s="66">
        <v>0</v>
      </c>
      <c r="J70" s="70"/>
      <c r="K70" s="70"/>
    </row>
    <row r="71" spans="2:11" x14ac:dyDescent="0.25">
      <c r="B71" s="7"/>
      <c r="C71" s="26"/>
      <c r="D71" s="7"/>
      <c r="E71" s="7">
        <v>3234</v>
      </c>
      <c r="F71" s="7" t="s">
        <v>113</v>
      </c>
      <c r="G71" s="60">
        <v>2404.12</v>
      </c>
      <c r="H71" s="60">
        <v>3500</v>
      </c>
      <c r="I71" s="66">
        <v>3477.45</v>
      </c>
      <c r="J71" s="70"/>
      <c r="K71" s="70"/>
    </row>
    <row r="72" spans="2:11" x14ac:dyDescent="0.25">
      <c r="B72" s="7"/>
      <c r="C72" s="26"/>
      <c r="D72" s="7"/>
      <c r="E72" s="7">
        <v>3235</v>
      </c>
      <c r="F72" s="7" t="s">
        <v>114</v>
      </c>
      <c r="G72" s="60">
        <v>991.7</v>
      </c>
      <c r="H72" s="60">
        <v>1500</v>
      </c>
      <c r="I72" s="66">
        <v>1493.16</v>
      </c>
      <c r="J72" s="70"/>
      <c r="K72" s="70"/>
    </row>
    <row r="73" spans="2:11" x14ac:dyDescent="0.25">
      <c r="B73" s="7"/>
      <c r="C73" s="26"/>
      <c r="D73" s="7"/>
      <c r="E73" s="7">
        <v>3236</v>
      </c>
      <c r="F73" s="7" t="s">
        <v>115</v>
      </c>
      <c r="G73" s="60">
        <v>1352.45</v>
      </c>
      <c r="H73" s="60">
        <v>4000</v>
      </c>
      <c r="I73" s="66">
        <v>4486.45</v>
      </c>
      <c r="J73" s="70"/>
      <c r="K73" s="70"/>
    </row>
    <row r="74" spans="2:11" x14ac:dyDescent="0.25">
      <c r="B74" s="7"/>
      <c r="C74" s="26"/>
      <c r="D74" s="7"/>
      <c r="E74" s="7">
        <v>3237</v>
      </c>
      <c r="F74" s="7" t="s">
        <v>116</v>
      </c>
      <c r="G74" s="60">
        <v>1318.5</v>
      </c>
      <c r="H74" s="60">
        <v>681</v>
      </c>
      <c r="I74" s="66">
        <v>4128.92</v>
      </c>
      <c r="J74" s="70"/>
      <c r="K74" s="70"/>
    </row>
    <row r="75" spans="2:11" x14ac:dyDescent="0.25">
      <c r="B75" s="7"/>
      <c r="C75" s="26"/>
      <c r="D75" s="7"/>
      <c r="E75" s="7">
        <v>3238</v>
      </c>
      <c r="F75" s="7" t="s">
        <v>117</v>
      </c>
      <c r="G75" s="60">
        <v>1485.96</v>
      </c>
      <c r="H75" s="60">
        <v>1600</v>
      </c>
      <c r="I75" s="66">
        <v>1485.96</v>
      </c>
      <c r="J75" s="70"/>
      <c r="K75" s="70"/>
    </row>
    <row r="76" spans="2:11" x14ac:dyDescent="0.25">
      <c r="B76" s="7"/>
      <c r="C76" s="26"/>
      <c r="D76" s="7"/>
      <c r="E76" s="7">
        <v>3239</v>
      </c>
      <c r="F76" s="7" t="s">
        <v>118</v>
      </c>
      <c r="G76" s="60">
        <v>630</v>
      </c>
      <c r="H76" s="60">
        <v>850</v>
      </c>
      <c r="I76" s="66">
        <v>1164.3699999999999</v>
      </c>
      <c r="J76" s="70"/>
      <c r="K76" s="70"/>
    </row>
    <row r="77" spans="2:11" x14ac:dyDescent="0.25">
      <c r="B77" s="26"/>
      <c r="C77" s="26"/>
      <c r="D77" s="26">
        <v>329</v>
      </c>
      <c r="E77" s="26"/>
      <c r="F77" s="26" t="s">
        <v>119</v>
      </c>
      <c r="G77" s="62">
        <f>G78+G79+G80+G81+G82+G83+G84</f>
        <v>11151.49</v>
      </c>
      <c r="H77" s="62">
        <f>H78+H79+H80+H81+H82+H83+H84</f>
        <v>11902</v>
      </c>
      <c r="I77" s="63">
        <f>I78+I79+I80+I81+I82+I83+I84</f>
        <v>6670.7800000000007</v>
      </c>
      <c r="J77" s="68">
        <f>I77/G77*100</f>
        <v>59.81962948449042</v>
      </c>
      <c r="K77" s="68">
        <f>I77/H77*100</f>
        <v>56.047555032767605</v>
      </c>
    </row>
    <row r="78" spans="2:11" x14ac:dyDescent="0.25">
      <c r="B78" s="7"/>
      <c r="C78" s="26"/>
      <c r="D78" s="7"/>
      <c r="E78" s="7">
        <v>3291</v>
      </c>
      <c r="F78" s="7" t="s">
        <v>121</v>
      </c>
      <c r="G78" s="60">
        <v>0</v>
      </c>
      <c r="H78" s="60">
        <v>0</v>
      </c>
      <c r="I78" s="66">
        <v>0</v>
      </c>
      <c r="J78" s="70"/>
      <c r="K78" s="70"/>
    </row>
    <row r="79" spans="2:11" x14ac:dyDescent="0.25">
      <c r="B79" s="7"/>
      <c r="C79" s="26"/>
      <c r="D79" s="7"/>
      <c r="E79" s="7">
        <v>3292</v>
      </c>
      <c r="F79" s="7" t="s">
        <v>120</v>
      </c>
      <c r="G79" s="60">
        <v>774</v>
      </c>
      <c r="H79" s="60">
        <v>1000</v>
      </c>
      <c r="I79" s="66">
        <v>0</v>
      </c>
      <c r="J79" s="70"/>
      <c r="K79" s="70"/>
    </row>
    <row r="80" spans="2:11" x14ac:dyDescent="0.25">
      <c r="B80" s="7"/>
      <c r="C80" s="26"/>
      <c r="D80" s="7"/>
      <c r="E80" s="7">
        <v>3293</v>
      </c>
      <c r="F80" s="7" t="s">
        <v>122</v>
      </c>
      <c r="G80" s="60">
        <v>0</v>
      </c>
      <c r="H80" s="60">
        <v>0</v>
      </c>
      <c r="I80" s="66">
        <v>0</v>
      </c>
      <c r="J80" s="70"/>
      <c r="K80" s="70"/>
    </row>
    <row r="81" spans="2:11" x14ac:dyDescent="0.25">
      <c r="B81" s="7"/>
      <c r="C81" s="26"/>
      <c r="D81" s="7"/>
      <c r="E81" s="7">
        <v>3294</v>
      </c>
      <c r="F81" s="7" t="s">
        <v>123</v>
      </c>
      <c r="G81" s="60">
        <v>91.36</v>
      </c>
      <c r="H81" s="60">
        <v>95</v>
      </c>
      <c r="I81" s="66">
        <v>95</v>
      </c>
      <c r="J81" s="70"/>
      <c r="K81" s="70"/>
    </row>
    <row r="82" spans="2:11" x14ac:dyDescent="0.25">
      <c r="B82" s="7"/>
      <c r="C82" s="26"/>
      <c r="D82" s="7"/>
      <c r="E82" s="7">
        <v>3295</v>
      </c>
      <c r="F82" s="7" t="s">
        <v>124</v>
      </c>
      <c r="G82" s="60">
        <v>1988</v>
      </c>
      <c r="H82" s="60">
        <v>3200</v>
      </c>
      <c r="I82" s="66">
        <v>2545.77</v>
      </c>
      <c r="J82" s="70"/>
      <c r="K82" s="70"/>
    </row>
    <row r="83" spans="2:11" x14ac:dyDescent="0.25">
      <c r="B83" s="7"/>
      <c r="C83" s="26"/>
      <c r="D83" s="7"/>
      <c r="E83" s="7">
        <v>3296</v>
      </c>
      <c r="F83" s="7" t="s">
        <v>125</v>
      </c>
      <c r="G83" s="60">
        <v>0</v>
      </c>
      <c r="H83" s="60">
        <v>0</v>
      </c>
      <c r="I83" s="66">
        <v>0</v>
      </c>
      <c r="J83" s="70"/>
      <c r="K83" s="70"/>
    </row>
    <row r="84" spans="2:11" x14ac:dyDescent="0.25">
      <c r="B84" s="7"/>
      <c r="C84" s="26"/>
      <c r="D84" s="7"/>
      <c r="E84" s="7">
        <v>3299</v>
      </c>
      <c r="F84" s="7" t="s">
        <v>119</v>
      </c>
      <c r="G84" s="60">
        <v>8298.1299999999992</v>
      </c>
      <c r="H84" s="60">
        <v>7607</v>
      </c>
      <c r="I84" s="66">
        <v>4030.01</v>
      </c>
      <c r="J84" s="70"/>
      <c r="K84" s="70"/>
    </row>
    <row r="85" spans="2:11" x14ac:dyDescent="0.25">
      <c r="B85" s="26"/>
      <c r="C85" s="26">
        <v>34</v>
      </c>
      <c r="D85" s="26"/>
      <c r="E85" s="26"/>
      <c r="F85" s="26" t="s">
        <v>126</v>
      </c>
      <c r="G85" s="62">
        <f>G86</f>
        <v>583.01</v>
      </c>
      <c r="H85" s="62">
        <f>H86</f>
        <v>800</v>
      </c>
      <c r="I85" s="63">
        <f>I86</f>
        <v>841.47</v>
      </c>
      <c r="J85" s="68">
        <f>I85/G85*100</f>
        <v>144.33200116636078</v>
      </c>
      <c r="K85" s="68">
        <f>I85/H85*100</f>
        <v>105.18375</v>
      </c>
    </row>
    <row r="86" spans="2:11" x14ac:dyDescent="0.25">
      <c r="B86" s="26"/>
      <c r="C86" s="26"/>
      <c r="D86" s="26">
        <v>343</v>
      </c>
      <c r="E86" s="26"/>
      <c r="F86" s="26" t="s">
        <v>127</v>
      </c>
      <c r="G86" s="62">
        <f>G87+G88</f>
        <v>583.01</v>
      </c>
      <c r="H86" s="62">
        <f>H87</f>
        <v>800</v>
      </c>
      <c r="I86" s="63">
        <f>I87+I88</f>
        <v>841.47</v>
      </c>
      <c r="J86" s="68"/>
      <c r="K86" s="68"/>
    </row>
    <row r="87" spans="2:11" x14ac:dyDescent="0.25">
      <c r="B87" s="7"/>
      <c r="C87" s="26"/>
      <c r="D87" s="7"/>
      <c r="E87" s="7">
        <v>3431</v>
      </c>
      <c r="F87" s="7" t="s">
        <v>128</v>
      </c>
      <c r="G87" s="60">
        <v>583.01</v>
      </c>
      <c r="H87" s="60">
        <v>800</v>
      </c>
      <c r="I87" s="66">
        <v>841.47</v>
      </c>
      <c r="J87" s="70"/>
      <c r="K87" s="70"/>
    </row>
    <row r="88" spans="2:11" x14ac:dyDescent="0.25">
      <c r="B88" s="7"/>
      <c r="C88" s="7"/>
      <c r="D88" s="7"/>
      <c r="E88" s="7">
        <v>3433</v>
      </c>
      <c r="F88" s="7" t="s">
        <v>129</v>
      </c>
      <c r="G88" s="60">
        <v>0</v>
      </c>
      <c r="H88" s="60">
        <v>0</v>
      </c>
      <c r="I88" s="66">
        <v>0</v>
      </c>
      <c r="J88" s="70"/>
      <c r="K88" s="70"/>
    </row>
    <row r="89" spans="2:11" x14ac:dyDescent="0.25">
      <c r="B89" s="26"/>
      <c r="C89" s="26">
        <v>37</v>
      </c>
      <c r="D89" s="26"/>
      <c r="E89" s="26"/>
      <c r="F89" s="26" t="s">
        <v>130</v>
      </c>
      <c r="G89" s="62">
        <f t="shared" ref="G89:I90" si="3">G90</f>
        <v>13516.12</v>
      </c>
      <c r="H89" s="62">
        <f t="shared" si="3"/>
        <v>15262.35</v>
      </c>
      <c r="I89" s="63">
        <f t="shared" si="3"/>
        <v>20165.38</v>
      </c>
      <c r="J89" s="68">
        <f>I89/G89*100</f>
        <v>149.19503526159875</v>
      </c>
      <c r="K89" s="68">
        <f>I89/H89*100</f>
        <v>132.12500040950442</v>
      </c>
    </row>
    <row r="90" spans="2:11" x14ac:dyDescent="0.25">
      <c r="B90" s="26"/>
      <c r="C90" s="26"/>
      <c r="D90" s="26">
        <v>372</v>
      </c>
      <c r="E90" s="26"/>
      <c r="F90" s="26" t="s">
        <v>130</v>
      </c>
      <c r="G90" s="62">
        <f t="shared" si="3"/>
        <v>13516.12</v>
      </c>
      <c r="H90" s="62">
        <f t="shared" si="3"/>
        <v>15262.35</v>
      </c>
      <c r="I90" s="63">
        <f t="shared" si="3"/>
        <v>20165.38</v>
      </c>
      <c r="J90" s="68"/>
      <c r="K90" s="68"/>
    </row>
    <row r="91" spans="2:11" x14ac:dyDescent="0.25">
      <c r="B91" s="7"/>
      <c r="C91" s="7"/>
      <c r="D91" s="7"/>
      <c r="E91" s="7">
        <v>3722</v>
      </c>
      <c r="F91" s="7" t="s">
        <v>130</v>
      </c>
      <c r="G91" s="60">
        <v>13516.12</v>
      </c>
      <c r="H91" s="60">
        <v>15262.35</v>
      </c>
      <c r="I91" s="66">
        <v>20165.38</v>
      </c>
      <c r="J91" s="70"/>
      <c r="K91" s="70"/>
    </row>
    <row r="92" spans="2:11" x14ac:dyDescent="0.25">
      <c r="B92" s="26"/>
      <c r="C92" s="26">
        <v>38</v>
      </c>
      <c r="D92" s="26"/>
      <c r="E92" s="26"/>
      <c r="F92" s="26" t="s">
        <v>132</v>
      </c>
      <c r="G92" s="62">
        <f t="shared" ref="G92:I93" si="4">G93</f>
        <v>356.06</v>
      </c>
      <c r="H92" s="62">
        <f t="shared" si="4"/>
        <v>392.75</v>
      </c>
      <c r="I92" s="63">
        <f t="shared" si="4"/>
        <v>392.75</v>
      </c>
      <c r="J92" s="68">
        <v>0</v>
      </c>
      <c r="K92" s="68">
        <f>I92/G92*100</f>
        <v>110.30444307139247</v>
      </c>
    </row>
    <row r="93" spans="2:11" x14ac:dyDescent="0.25">
      <c r="B93" s="26"/>
      <c r="C93" s="26"/>
      <c r="D93" s="26">
        <v>381</v>
      </c>
      <c r="E93" s="26"/>
      <c r="F93" s="26" t="s">
        <v>85</v>
      </c>
      <c r="G93" s="62">
        <f t="shared" si="4"/>
        <v>356.06</v>
      </c>
      <c r="H93" s="62">
        <f t="shared" si="4"/>
        <v>392.75</v>
      </c>
      <c r="I93" s="63">
        <f t="shared" si="4"/>
        <v>392.75</v>
      </c>
      <c r="J93" s="68"/>
      <c r="K93" s="68"/>
    </row>
    <row r="94" spans="2:11" x14ac:dyDescent="0.25">
      <c r="B94" s="7"/>
      <c r="C94" s="7"/>
      <c r="D94" s="7"/>
      <c r="E94" s="7">
        <v>3812</v>
      </c>
      <c r="F94" s="7" t="s">
        <v>131</v>
      </c>
      <c r="G94" s="60">
        <v>356.06</v>
      </c>
      <c r="H94" s="60">
        <v>392.75</v>
      </c>
      <c r="I94" s="66">
        <v>392.75</v>
      </c>
      <c r="J94" s="70"/>
      <c r="K94" s="70"/>
    </row>
    <row r="95" spans="2:11" x14ac:dyDescent="0.25">
      <c r="B95" s="9">
        <v>4</v>
      </c>
      <c r="C95" s="10"/>
      <c r="D95" s="10"/>
      <c r="E95" s="10"/>
      <c r="F95" s="24" t="s">
        <v>6</v>
      </c>
      <c r="G95" s="62">
        <f>G96+G107</f>
        <v>79068.22</v>
      </c>
      <c r="H95" s="62">
        <f>H96+H107</f>
        <v>68783.75</v>
      </c>
      <c r="I95" s="63">
        <f>I96+I107</f>
        <v>53480.94</v>
      </c>
      <c r="J95" s="68">
        <f>I95/G95*100</f>
        <v>67.638983146452532</v>
      </c>
      <c r="K95" s="68">
        <f>I95/H95*100</f>
        <v>77.752288876369789</v>
      </c>
    </row>
    <row r="96" spans="2:11" ht="25.5" x14ac:dyDescent="0.25">
      <c r="B96" s="6"/>
      <c r="C96" s="6">
        <v>42</v>
      </c>
      <c r="D96" s="6"/>
      <c r="E96" s="6"/>
      <c r="F96" s="24" t="s">
        <v>7</v>
      </c>
      <c r="G96" s="62">
        <f>G97+G99+G105</f>
        <v>51468.22</v>
      </c>
      <c r="H96" s="62">
        <f>H97+H99+H105</f>
        <v>68783.75</v>
      </c>
      <c r="I96" s="63">
        <f>I97+I99+I105</f>
        <v>53480.94</v>
      </c>
      <c r="J96" s="68"/>
      <c r="K96" s="68"/>
    </row>
    <row r="97" spans="2:11" x14ac:dyDescent="0.25">
      <c r="B97" s="6"/>
      <c r="C97" s="6"/>
      <c r="D97" s="26">
        <v>421</v>
      </c>
      <c r="E97" s="26"/>
      <c r="F97" s="26" t="s">
        <v>133</v>
      </c>
      <c r="G97" s="62">
        <f>G98</f>
        <v>37535.93</v>
      </c>
      <c r="H97" s="62">
        <f>H98</f>
        <v>60000</v>
      </c>
      <c r="I97" s="63">
        <f>I98</f>
        <v>31437.38</v>
      </c>
      <c r="J97" s="68">
        <v>0</v>
      </c>
      <c r="K97" s="68">
        <v>0</v>
      </c>
    </row>
    <row r="98" spans="2:11" x14ac:dyDescent="0.25">
      <c r="B98" s="11"/>
      <c r="C98" s="11"/>
      <c r="D98" s="7"/>
      <c r="E98" s="7">
        <v>4212</v>
      </c>
      <c r="F98" s="7" t="s">
        <v>134</v>
      </c>
      <c r="G98" s="60">
        <v>37535.93</v>
      </c>
      <c r="H98" s="60">
        <v>60000</v>
      </c>
      <c r="I98" s="66">
        <v>31437.38</v>
      </c>
      <c r="J98" s="70"/>
      <c r="K98" s="70"/>
    </row>
    <row r="99" spans="2:11" x14ac:dyDescent="0.25">
      <c r="B99" s="6"/>
      <c r="C99" s="6"/>
      <c r="D99" s="26">
        <v>422</v>
      </c>
      <c r="E99" s="26"/>
      <c r="F99" s="26" t="s">
        <v>135</v>
      </c>
      <c r="G99" s="62">
        <f>G100+G102+G103</f>
        <v>12311.96</v>
      </c>
      <c r="H99" s="62">
        <f>H101</f>
        <v>5383.75</v>
      </c>
      <c r="I99" s="63">
        <f>I100+I101+I102+I103+I104</f>
        <v>19648.25</v>
      </c>
      <c r="J99" s="68">
        <f>I99/G99*100</f>
        <v>159.58669456366005</v>
      </c>
      <c r="K99" s="68">
        <v>0</v>
      </c>
    </row>
    <row r="100" spans="2:11" x14ac:dyDescent="0.25">
      <c r="B100" s="11"/>
      <c r="C100" s="11"/>
      <c r="D100" s="7"/>
      <c r="E100" s="7">
        <v>4221</v>
      </c>
      <c r="F100" s="7" t="s">
        <v>136</v>
      </c>
      <c r="G100" s="60">
        <v>11718.63</v>
      </c>
      <c r="H100" s="60">
        <v>0</v>
      </c>
      <c r="I100" s="61">
        <v>10037.25</v>
      </c>
      <c r="J100" s="69"/>
      <c r="K100" s="69"/>
    </row>
    <row r="101" spans="2:11" x14ac:dyDescent="0.25">
      <c r="B101" s="11"/>
      <c r="C101" s="11"/>
      <c r="D101" s="7"/>
      <c r="E101" s="7">
        <v>4223</v>
      </c>
      <c r="F101" s="7" t="s">
        <v>326</v>
      </c>
      <c r="G101" s="60">
        <v>0</v>
      </c>
      <c r="H101" s="60">
        <v>5383.75</v>
      </c>
      <c r="I101" s="61">
        <v>8479.75</v>
      </c>
      <c r="J101" s="69"/>
      <c r="K101" s="69"/>
    </row>
    <row r="102" spans="2:11" x14ac:dyDescent="0.25">
      <c r="B102" s="11"/>
      <c r="C102" s="11"/>
      <c r="D102" s="7"/>
      <c r="E102" s="7">
        <v>4226</v>
      </c>
      <c r="F102" s="7" t="s">
        <v>137</v>
      </c>
      <c r="G102" s="60">
        <v>0</v>
      </c>
      <c r="H102" s="60">
        <v>0</v>
      </c>
      <c r="I102" s="61">
        <v>0</v>
      </c>
      <c r="J102" s="69"/>
      <c r="K102" s="69"/>
    </row>
    <row r="103" spans="2:11" x14ac:dyDescent="0.25">
      <c r="B103" s="11"/>
      <c r="C103" s="11"/>
      <c r="D103" s="7"/>
      <c r="E103" s="7">
        <v>4227</v>
      </c>
      <c r="F103" s="7" t="s">
        <v>138</v>
      </c>
      <c r="G103" s="60">
        <v>593.33000000000004</v>
      </c>
      <c r="H103" s="60">
        <v>0</v>
      </c>
      <c r="I103" s="61">
        <v>381.25</v>
      </c>
      <c r="J103" s="69"/>
      <c r="K103" s="69"/>
    </row>
    <row r="104" spans="2:11" x14ac:dyDescent="0.25">
      <c r="B104" s="11"/>
      <c r="C104" s="11"/>
      <c r="D104" s="7"/>
      <c r="E104" s="7">
        <v>4231</v>
      </c>
      <c r="F104" s="7" t="s">
        <v>320</v>
      </c>
      <c r="G104" s="60">
        <v>0</v>
      </c>
      <c r="H104" s="60">
        <v>0</v>
      </c>
      <c r="I104" s="61">
        <v>750</v>
      </c>
      <c r="J104" s="69"/>
      <c r="K104" s="69"/>
    </row>
    <row r="105" spans="2:11" x14ac:dyDescent="0.25">
      <c r="B105" s="6"/>
      <c r="C105" s="6"/>
      <c r="D105" s="26">
        <v>424</v>
      </c>
      <c r="E105" s="26"/>
      <c r="F105" s="26" t="s">
        <v>139</v>
      </c>
      <c r="G105" s="62">
        <f>G106</f>
        <v>1620.33</v>
      </c>
      <c r="H105" s="62">
        <f>H106</f>
        <v>3400</v>
      </c>
      <c r="I105" s="63">
        <f>I106</f>
        <v>2395.31</v>
      </c>
      <c r="J105" s="68">
        <f>I105/G105*100</f>
        <v>147.82852875648788</v>
      </c>
      <c r="K105" s="68">
        <f>I105/H105*100</f>
        <v>70.450294117647061</v>
      </c>
    </row>
    <row r="106" spans="2:11" x14ac:dyDescent="0.25">
      <c r="B106" s="11"/>
      <c r="C106" s="11"/>
      <c r="D106" s="7"/>
      <c r="E106" s="7">
        <v>4241</v>
      </c>
      <c r="F106" s="7" t="s">
        <v>140</v>
      </c>
      <c r="G106" s="60">
        <v>1620.33</v>
      </c>
      <c r="H106" s="60">
        <v>3400</v>
      </c>
      <c r="I106" s="61">
        <v>2395.31</v>
      </c>
      <c r="J106" s="69"/>
      <c r="K106" s="69"/>
    </row>
    <row r="107" spans="2:11" x14ac:dyDescent="0.25">
      <c r="B107" s="6"/>
      <c r="C107" s="6">
        <v>45</v>
      </c>
      <c r="D107" s="26"/>
      <c r="E107" s="26"/>
      <c r="F107" s="26" t="s">
        <v>141</v>
      </c>
      <c r="G107" s="62">
        <f t="shared" ref="G107:I108" si="5">G108</f>
        <v>27600</v>
      </c>
      <c r="H107" s="62">
        <f t="shared" si="5"/>
        <v>0</v>
      </c>
      <c r="I107" s="63">
        <f t="shared" si="5"/>
        <v>0</v>
      </c>
      <c r="J107" s="68">
        <v>0</v>
      </c>
      <c r="K107" s="68">
        <v>0</v>
      </c>
    </row>
    <row r="108" spans="2:11" x14ac:dyDescent="0.25">
      <c r="B108" s="6"/>
      <c r="C108" s="6"/>
      <c r="D108" s="26">
        <v>451</v>
      </c>
      <c r="E108" s="26"/>
      <c r="F108" s="26" t="s">
        <v>142</v>
      </c>
      <c r="G108" s="62">
        <f t="shared" si="5"/>
        <v>27600</v>
      </c>
      <c r="H108" s="62">
        <f t="shared" si="5"/>
        <v>0</v>
      </c>
      <c r="I108" s="61">
        <f t="shared" si="5"/>
        <v>0</v>
      </c>
      <c r="J108" s="69"/>
      <c r="K108" s="69"/>
    </row>
    <row r="109" spans="2:11" x14ac:dyDescent="0.25">
      <c r="B109" s="11"/>
      <c r="C109" s="11"/>
      <c r="D109" s="7"/>
      <c r="E109" s="7">
        <v>4511</v>
      </c>
      <c r="F109" s="7" t="s">
        <v>142</v>
      </c>
      <c r="G109" s="60">
        <v>27600</v>
      </c>
      <c r="H109" s="60">
        <v>0</v>
      </c>
      <c r="I109" s="61">
        <v>0</v>
      </c>
      <c r="J109" s="69"/>
      <c r="K109" s="69"/>
    </row>
  </sheetData>
  <mergeCells count="7">
    <mergeCell ref="B8:F8"/>
    <mergeCell ref="B9:F9"/>
    <mergeCell ref="B41:F41"/>
    <mergeCell ref="B42:F42"/>
    <mergeCell ref="B2:K2"/>
    <mergeCell ref="B4:K4"/>
    <mergeCell ref="B6:K6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G78"/>
  <sheetViews>
    <sheetView tabSelected="1" topLeftCell="A16" workbookViewId="0">
      <selection activeCell="C5" sqref="C5"/>
    </sheetView>
  </sheetViews>
  <sheetFormatPr defaultRowHeight="15" x14ac:dyDescent="0.25"/>
  <cols>
    <col min="2" max="2" width="37.7109375" customWidth="1"/>
    <col min="3" max="3" width="25.7109375" customWidth="1"/>
    <col min="4" max="5" width="25.28515625" customWidth="1"/>
    <col min="6" max="7" width="15.7109375" customWidth="1"/>
  </cols>
  <sheetData>
    <row r="1" spans="2:7" ht="18" x14ac:dyDescent="0.25">
      <c r="B1" s="17"/>
      <c r="C1" s="17"/>
      <c r="D1" s="17"/>
      <c r="E1" s="3"/>
      <c r="F1" s="3"/>
      <c r="G1" s="3"/>
    </row>
    <row r="2" spans="2:7" ht="15.75" customHeight="1" x14ac:dyDescent="0.25">
      <c r="B2" s="376" t="s">
        <v>42</v>
      </c>
      <c r="C2" s="376"/>
      <c r="D2" s="376"/>
      <c r="E2" s="376"/>
      <c r="F2" s="376"/>
      <c r="G2" s="376"/>
    </row>
    <row r="3" spans="2:7" ht="18" x14ac:dyDescent="0.25">
      <c r="B3" s="17"/>
      <c r="C3" s="17"/>
      <c r="D3" s="17"/>
      <c r="E3" s="3"/>
      <c r="F3" s="3"/>
      <c r="G3" s="3"/>
    </row>
    <row r="4" spans="2:7" ht="25.5" x14ac:dyDescent="0.25">
      <c r="B4" s="42" t="s">
        <v>8</v>
      </c>
      <c r="C4" s="42" t="s">
        <v>312</v>
      </c>
      <c r="D4" s="42" t="s">
        <v>313</v>
      </c>
      <c r="E4" s="42" t="s">
        <v>358</v>
      </c>
      <c r="F4" s="42" t="s">
        <v>18</v>
      </c>
      <c r="G4" s="42" t="s">
        <v>54</v>
      </c>
    </row>
    <row r="5" spans="2:7" x14ac:dyDescent="0.25">
      <c r="B5" s="42">
        <v>1</v>
      </c>
      <c r="C5" s="42">
        <v>2</v>
      </c>
      <c r="D5" s="42">
        <v>3</v>
      </c>
      <c r="E5" s="42">
        <v>4</v>
      </c>
      <c r="F5" s="42" t="s">
        <v>310</v>
      </c>
      <c r="G5" s="42" t="s">
        <v>309</v>
      </c>
    </row>
    <row r="6" spans="2:7" x14ac:dyDescent="0.25">
      <c r="B6" s="6" t="s">
        <v>41</v>
      </c>
      <c r="C6" s="62">
        <f>C7+C24</f>
        <v>879772.71</v>
      </c>
      <c r="D6" s="62">
        <f>D7+D24</f>
        <v>1026775.9299999999</v>
      </c>
      <c r="E6" s="63">
        <f>E7+E24</f>
        <v>1128902.31</v>
      </c>
      <c r="F6" s="68">
        <f>E6/C6*100</f>
        <v>128.31749577683539</v>
      </c>
      <c r="G6" s="68">
        <f>E6/D6*100</f>
        <v>109.94631613540065</v>
      </c>
    </row>
    <row r="7" spans="2:7" x14ac:dyDescent="0.25">
      <c r="B7" s="6" t="s">
        <v>57</v>
      </c>
      <c r="C7" s="62">
        <f>C8+C11+C13+C16+C19</f>
        <v>879772.71</v>
      </c>
      <c r="D7" s="62">
        <f>D8+D11+D13+D16+D19</f>
        <v>1026775.9299999999</v>
      </c>
      <c r="E7" s="63">
        <f>E8+E11+E13+E16+E19</f>
        <v>1128902.31</v>
      </c>
      <c r="F7" s="68">
        <f>E7/C7*100</f>
        <v>128.31749577683539</v>
      </c>
      <c r="G7" s="68">
        <f>E7/D7*100</f>
        <v>109.94631613540065</v>
      </c>
    </row>
    <row r="8" spans="2:7" ht="25.5" x14ac:dyDescent="0.25">
      <c r="B8" s="74" t="s">
        <v>143</v>
      </c>
      <c r="C8" s="62">
        <f>C9+C10</f>
        <v>755484.06</v>
      </c>
      <c r="D8" s="62">
        <f>D9</f>
        <v>829492.75</v>
      </c>
      <c r="E8" s="63">
        <f>E9+E10</f>
        <v>938010.77</v>
      </c>
      <c r="F8" s="68">
        <f>E8/C8*100</f>
        <v>124.16023310935242</v>
      </c>
      <c r="G8" s="68">
        <f>E8/D8*100</f>
        <v>113.08245551272149</v>
      </c>
    </row>
    <row r="9" spans="2:7" x14ac:dyDescent="0.25">
      <c r="B9" s="71" t="s">
        <v>147</v>
      </c>
      <c r="C9" s="60">
        <v>755484.06</v>
      </c>
      <c r="D9" s="60">
        <v>829492.75</v>
      </c>
      <c r="E9" s="61">
        <v>938010.77</v>
      </c>
      <c r="F9" s="69"/>
      <c r="G9" s="69"/>
    </row>
    <row r="10" spans="2:7" ht="25.5" x14ac:dyDescent="0.25">
      <c r="B10" s="77" t="s">
        <v>161</v>
      </c>
      <c r="C10" s="76">
        <v>0</v>
      </c>
      <c r="D10" s="60">
        <v>0</v>
      </c>
      <c r="E10" s="61">
        <v>0</v>
      </c>
      <c r="F10" s="69"/>
      <c r="G10" s="69"/>
    </row>
    <row r="11" spans="2:7" x14ac:dyDescent="0.25">
      <c r="B11" s="72" t="s">
        <v>144</v>
      </c>
      <c r="C11" s="62">
        <f>C12</f>
        <v>20.58</v>
      </c>
      <c r="D11" s="62">
        <f>D12</f>
        <v>0</v>
      </c>
      <c r="E11" s="63">
        <f>E12</f>
        <v>7.24</v>
      </c>
      <c r="F11" s="68">
        <f>E11/C11*100</f>
        <v>35.179786200194371</v>
      </c>
      <c r="G11" s="68">
        <v>0</v>
      </c>
    </row>
    <row r="12" spans="2:7" x14ac:dyDescent="0.25">
      <c r="B12" s="11" t="s">
        <v>145</v>
      </c>
      <c r="C12" s="60">
        <v>20.58</v>
      </c>
      <c r="D12" s="60">
        <v>0</v>
      </c>
      <c r="E12" s="61">
        <v>7.24</v>
      </c>
      <c r="F12" s="69"/>
      <c r="G12" s="69"/>
    </row>
    <row r="13" spans="2:7" ht="38.25" x14ac:dyDescent="0.25">
      <c r="B13" s="73" t="s">
        <v>146</v>
      </c>
      <c r="C13" s="62">
        <f>C14</f>
        <v>8960.4699999999993</v>
      </c>
      <c r="D13" s="62">
        <f>D14</f>
        <v>22025</v>
      </c>
      <c r="E13" s="63">
        <f>E14</f>
        <v>11124.2</v>
      </c>
      <c r="F13" s="68">
        <f>E13/C13*100</f>
        <v>124.14750565539532</v>
      </c>
      <c r="G13" s="68">
        <f>E13/D13*100</f>
        <v>50.507150964812716</v>
      </c>
    </row>
    <row r="14" spans="2:7" x14ac:dyDescent="0.25">
      <c r="B14" s="11" t="s">
        <v>148</v>
      </c>
      <c r="C14" s="60">
        <v>8960.4699999999993</v>
      </c>
      <c r="D14" s="60">
        <v>22025</v>
      </c>
      <c r="E14" s="61">
        <v>11124.2</v>
      </c>
      <c r="F14" s="69"/>
      <c r="G14" s="69"/>
    </row>
    <row r="15" spans="2:7" x14ac:dyDescent="0.25">
      <c r="B15" s="75" t="s">
        <v>149</v>
      </c>
      <c r="C15" s="60">
        <v>0</v>
      </c>
      <c r="D15" s="60"/>
      <c r="E15" s="61">
        <v>0</v>
      </c>
      <c r="F15" s="69"/>
      <c r="G15" s="69"/>
    </row>
    <row r="16" spans="2:7" ht="38.25" x14ac:dyDescent="0.25">
      <c r="B16" s="73" t="s">
        <v>150</v>
      </c>
      <c r="C16" s="62">
        <f>C17+C18</f>
        <v>825</v>
      </c>
      <c r="D16" s="62">
        <f>D17+D18</f>
        <v>0</v>
      </c>
      <c r="E16" s="63">
        <f>E17</f>
        <v>15500</v>
      </c>
      <c r="F16" s="68">
        <f>E16/C16*100</f>
        <v>1878.787878787879</v>
      </c>
      <c r="G16" s="68">
        <v>0</v>
      </c>
    </row>
    <row r="17" spans="2:7" x14ac:dyDescent="0.25">
      <c r="B17" s="75" t="s">
        <v>151</v>
      </c>
      <c r="C17" s="60">
        <v>500</v>
      </c>
      <c r="D17" s="60">
        <v>0</v>
      </c>
      <c r="E17" s="61">
        <v>15500</v>
      </c>
      <c r="F17" s="69"/>
      <c r="G17" s="69"/>
    </row>
    <row r="18" spans="2:7" x14ac:dyDescent="0.25">
      <c r="B18" s="75" t="s">
        <v>152</v>
      </c>
      <c r="C18" s="60">
        <v>325</v>
      </c>
      <c r="D18" s="60">
        <v>0</v>
      </c>
      <c r="E18" s="61">
        <v>0</v>
      </c>
      <c r="F18" s="69"/>
      <c r="G18" s="69"/>
    </row>
    <row r="19" spans="2:7" ht="38.25" x14ac:dyDescent="0.25">
      <c r="B19" s="73" t="s">
        <v>153</v>
      </c>
      <c r="C19" s="62">
        <f>C20+C21+C22</f>
        <v>114482.59999999999</v>
      </c>
      <c r="D19" s="62">
        <f>D20+D21+D22</f>
        <v>175258.18</v>
      </c>
      <c r="E19" s="63">
        <f>E20+E21+E22+E23</f>
        <v>164260.1</v>
      </c>
      <c r="F19" s="68">
        <f>E19/C19*100</f>
        <v>143.48040662947906</v>
      </c>
      <c r="G19" s="68">
        <f>E19/D19*100</f>
        <v>93.724640983947239</v>
      </c>
    </row>
    <row r="20" spans="2:7" x14ac:dyDescent="0.25">
      <c r="B20" s="75" t="s">
        <v>154</v>
      </c>
      <c r="C20" s="60">
        <v>87257.15</v>
      </c>
      <c r="D20" s="60">
        <v>138388.82999999999</v>
      </c>
      <c r="E20" s="61">
        <v>81918.710000000006</v>
      </c>
      <c r="F20" s="69"/>
      <c r="G20" s="69"/>
    </row>
    <row r="21" spans="2:7" x14ac:dyDescent="0.25">
      <c r="B21" s="75" t="s">
        <v>155</v>
      </c>
      <c r="C21" s="60">
        <v>25900</v>
      </c>
      <c r="D21" s="60">
        <v>34607</v>
      </c>
      <c r="E21" s="61">
        <v>34550.97</v>
      </c>
      <c r="F21" s="69"/>
      <c r="G21" s="69"/>
    </row>
    <row r="22" spans="2:7" x14ac:dyDescent="0.25">
      <c r="B22" s="75" t="s">
        <v>156</v>
      </c>
      <c r="C22" s="60">
        <v>1325.45</v>
      </c>
      <c r="D22" s="60">
        <v>2262.35</v>
      </c>
      <c r="E22" s="61">
        <v>1354.25</v>
      </c>
      <c r="F22" s="69"/>
      <c r="G22" s="69"/>
    </row>
    <row r="23" spans="2:7" x14ac:dyDescent="0.25">
      <c r="B23" s="75" t="s">
        <v>333</v>
      </c>
      <c r="C23" s="60">
        <v>0</v>
      </c>
      <c r="D23" s="60">
        <v>0</v>
      </c>
      <c r="E23" s="61">
        <v>46436.17</v>
      </c>
      <c r="F23" s="69"/>
      <c r="G23" s="69"/>
    </row>
    <row r="24" spans="2:7" ht="25.5" x14ac:dyDescent="0.25">
      <c r="B24" s="73" t="s">
        <v>157</v>
      </c>
      <c r="C24" s="62">
        <f>C25</f>
        <v>0</v>
      </c>
      <c r="D24" s="62">
        <f>D25</f>
        <v>0</v>
      </c>
      <c r="E24" s="63">
        <f>E25</f>
        <v>0</v>
      </c>
      <c r="F24" s="68">
        <v>0</v>
      </c>
      <c r="G24" s="68">
        <v>0</v>
      </c>
    </row>
    <row r="25" spans="2:7" x14ac:dyDescent="0.25">
      <c r="B25" s="75" t="s">
        <v>158</v>
      </c>
      <c r="C25" s="60">
        <v>0</v>
      </c>
      <c r="D25" s="60">
        <v>0</v>
      </c>
      <c r="E25" s="61">
        <v>0</v>
      </c>
      <c r="F25" s="69"/>
      <c r="G25" s="69"/>
    </row>
    <row r="26" spans="2:7" x14ac:dyDescent="0.25">
      <c r="B26" s="73" t="s">
        <v>159</v>
      </c>
      <c r="C26" s="60">
        <f>C27</f>
        <v>0</v>
      </c>
      <c r="D26" s="62">
        <f>D27</f>
        <v>0</v>
      </c>
      <c r="E26" s="61">
        <f>E27</f>
        <v>0</v>
      </c>
      <c r="F26" s="69"/>
      <c r="G26" s="69"/>
    </row>
    <row r="27" spans="2:7" x14ac:dyDescent="0.25">
      <c r="B27" s="75" t="s">
        <v>160</v>
      </c>
      <c r="C27" s="60">
        <v>0</v>
      </c>
      <c r="D27" s="60">
        <v>0</v>
      </c>
      <c r="E27" s="61">
        <v>0</v>
      </c>
      <c r="F27" s="69"/>
      <c r="G27" s="69"/>
    </row>
    <row r="28" spans="2:7" x14ac:dyDescent="0.25">
      <c r="B28" s="11" t="s">
        <v>17</v>
      </c>
      <c r="C28" s="60"/>
      <c r="D28" s="60"/>
      <c r="E28" s="61"/>
      <c r="F28" s="69"/>
      <c r="G28" s="69"/>
    </row>
    <row r="29" spans="2:7" x14ac:dyDescent="0.25">
      <c r="B29" s="33"/>
      <c r="C29" s="60"/>
      <c r="D29" s="60"/>
      <c r="E29" s="61"/>
      <c r="F29" s="69"/>
      <c r="G29" s="69"/>
    </row>
    <row r="30" spans="2:7" ht="15.75" customHeight="1" x14ac:dyDescent="0.25">
      <c r="B30" s="6" t="s">
        <v>40</v>
      </c>
      <c r="C30" s="62">
        <f>C31+C65</f>
        <v>9921830.3000000007</v>
      </c>
      <c r="D30" s="62">
        <f>D31+D65</f>
        <v>1026775.9299999999</v>
      </c>
      <c r="E30" s="63">
        <f>E31+E65</f>
        <v>1203715.95</v>
      </c>
      <c r="F30" s="68">
        <f>E30/C30*100</f>
        <v>12.13199494048996</v>
      </c>
      <c r="G30" s="68">
        <f>E30/D30*100</f>
        <v>117.23258354916833</v>
      </c>
    </row>
    <row r="31" spans="2:7" ht="15.75" customHeight="1" x14ac:dyDescent="0.25">
      <c r="B31" s="6" t="s">
        <v>162</v>
      </c>
      <c r="C31" s="62">
        <f>C32+C38+C48+C54+C62</f>
        <v>9842762.0800000001</v>
      </c>
      <c r="D31" s="62">
        <f>D32+D38+D48+D54+D62</f>
        <v>957992.17999999993</v>
      </c>
      <c r="E31" s="63">
        <f>E32+E38+E48+E54+E62</f>
        <v>1150235.01</v>
      </c>
      <c r="F31" s="68">
        <f>E31/C31*100</f>
        <v>11.686099904184619</v>
      </c>
      <c r="G31" s="68">
        <f>E31/D31*100</f>
        <v>120.06726505846844</v>
      </c>
    </row>
    <row r="32" spans="2:7" x14ac:dyDescent="0.25">
      <c r="B32" s="74" t="s">
        <v>163</v>
      </c>
      <c r="C32" s="62">
        <f>C33+C34+C35+C36</f>
        <v>9702941.2400000002</v>
      </c>
      <c r="D32" s="62">
        <f>D33+D34+D35+D36</f>
        <v>789125.08</v>
      </c>
      <c r="E32" s="63">
        <f>E33+E34+E35+E36+E37</f>
        <v>979296.91</v>
      </c>
      <c r="F32" s="68">
        <f>E32/C32*100</f>
        <v>10.092784092754128</v>
      </c>
      <c r="G32" s="68">
        <f>E32/D32*100</f>
        <v>124.09907311525316</v>
      </c>
    </row>
    <row r="33" spans="2:7" x14ac:dyDescent="0.25">
      <c r="B33" s="34" t="s">
        <v>164</v>
      </c>
      <c r="C33" s="60">
        <v>30318.98</v>
      </c>
      <c r="D33" s="60">
        <v>51825.08</v>
      </c>
      <c r="E33" s="61">
        <v>16794.169999999998</v>
      </c>
      <c r="F33" s="69"/>
      <c r="G33" s="69"/>
    </row>
    <row r="34" spans="2:7" x14ac:dyDescent="0.25">
      <c r="B34" s="34" t="s">
        <v>165</v>
      </c>
      <c r="C34" s="60">
        <v>0</v>
      </c>
      <c r="D34" s="60">
        <v>0</v>
      </c>
      <c r="E34" s="61">
        <v>2123.94</v>
      </c>
      <c r="F34" s="69"/>
      <c r="G34" s="69"/>
    </row>
    <row r="35" spans="2:7" x14ac:dyDescent="0.25">
      <c r="B35" s="34" t="s">
        <v>167</v>
      </c>
      <c r="C35" s="60">
        <v>0</v>
      </c>
      <c r="D35" s="60">
        <v>0</v>
      </c>
      <c r="E35" s="61">
        <v>0</v>
      </c>
      <c r="F35" s="69"/>
      <c r="G35" s="69"/>
    </row>
    <row r="36" spans="2:7" x14ac:dyDescent="0.25">
      <c r="B36" s="34" t="s">
        <v>168</v>
      </c>
      <c r="C36" s="60">
        <v>9672622.2599999998</v>
      </c>
      <c r="D36" s="60">
        <v>737300</v>
      </c>
      <c r="E36" s="61">
        <v>916186.02</v>
      </c>
      <c r="F36" s="69"/>
      <c r="G36" s="69"/>
    </row>
    <row r="37" spans="2:7" x14ac:dyDescent="0.25">
      <c r="B37" s="34" t="s">
        <v>334</v>
      </c>
      <c r="C37" s="60">
        <v>0</v>
      </c>
      <c r="D37" s="60">
        <v>0</v>
      </c>
      <c r="E37" s="61">
        <v>44192.78</v>
      </c>
      <c r="F37" s="69"/>
      <c r="G37" s="69"/>
    </row>
    <row r="38" spans="2:7" x14ac:dyDescent="0.25">
      <c r="B38" s="72" t="s">
        <v>170</v>
      </c>
      <c r="C38" s="62">
        <f>C39+C40+C41+C42+C43+C44+C47</f>
        <v>125365.65000000001</v>
      </c>
      <c r="D38" s="62">
        <f>D39+D40+D41+D42+D43+D44+D45+D47</f>
        <v>152412</v>
      </c>
      <c r="E38" s="63">
        <f>E39+E40+E41+E42+E43+E44+E45+E46+E47</f>
        <v>149538.5</v>
      </c>
      <c r="F38" s="68">
        <f>E38/C38*100</f>
        <v>119.2818766544105</v>
      </c>
      <c r="G38" s="68">
        <f>E38/D38*100</f>
        <v>98.114649765110357</v>
      </c>
    </row>
    <row r="39" spans="2:7" x14ac:dyDescent="0.25">
      <c r="B39" s="80" t="s">
        <v>164</v>
      </c>
      <c r="C39" s="60">
        <v>19811.240000000002</v>
      </c>
      <c r="D39" s="60">
        <v>20580</v>
      </c>
      <c r="E39" s="61">
        <v>22512.74</v>
      </c>
      <c r="F39" s="69"/>
      <c r="G39" s="69"/>
    </row>
    <row r="40" spans="2:7" x14ac:dyDescent="0.25">
      <c r="B40" s="34" t="s">
        <v>165</v>
      </c>
      <c r="C40" s="60">
        <v>10.43</v>
      </c>
      <c r="D40" s="60">
        <v>0</v>
      </c>
      <c r="E40" s="61">
        <v>3351.74</v>
      </c>
      <c r="F40" s="69"/>
      <c r="G40" s="69"/>
    </row>
    <row r="41" spans="2:7" x14ac:dyDescent="0.25">
      <c r="B41" s="34" t="s">
        <v>175</v>
      </c>
      <c r="C41" s="60">
        <v>638.79999999999995</v>
      </c>
      <c r="D41" s="60">
        <v>0</v>
      </c>
      <c r="E41" s="61">
        <v>463.77</v>
      </c>
      <c r="F41" s="69"/>
      <c r="G41" s="69"/>
    </row>
    <row r="42" spans="2:7" x14ac:dyDescent="0.25">
      <c r="B42" s="34" t="s">
        <v>166</v>
      </c>
      <c r="C42" s="60">
        <v>25316.99</v>
      </c>
      <c r="D42" s="60">
        <v>33807</v>
      </c>
      <c r="E42" s="61">
        <v>34240.660000000003</v>
      </c>
      <c r="F42" s="69"/>
      <c r="G42" s="69"/>
    </row>
    <row r="43" spans="2:7" x14ac:dyDescent="0.25">
      <c r="B43" s="34" t="s">
        <v>167</v>
      </c>
      <c r="C43" s="60">
        <v>9087.51</v>
      </c>
      <c r="D43" s="60">
        <v>22025</v>
      </c>
      <c r="E43" s="61">
        <v>6845.06</v>
      </c>
      <c r="F43" s="69"/>
      <c r="G43" s="69"/>
    </row>
    <row r="44" spans="2:7" x14ac:dyDescent="0.25">
      <c r="B44" s="34" t="s">
        <v>168</v>
      </c>
      <c r="C44" s="60">
        <v>70337.350000000006</v>
      </c>
      <c r="D44" s="60">
        <v>76000</v>
      </c>
      <c r="E44" s="61">
        <v>79881.14</v>
      </c>
      <c r="F44" s="69"/>
      <c r="G44" s="69"/>
    </row>
    <row r="45" spans="2:7" x14ac:dyDescent="0.25">
      <c r="B45" s="34" t="s">
        <v>179</v>
      </c>
      <c r="C45" s="60">
        <v>0</v>
      </c>
      <c r="D45" s="60">
        <v>0</v>
      </c>
      <c r="E45" s="61">
        <v>0</v>
      </c>
      <c r="F45" s="69"/>
      <c r="G45" s="68"/>
    </row>
    <row r="46" spans="2:7" x14ac:dyDescent="0.25">
      <c r="B46" s="34" t="s">
        <v>334</v>
      </c>
      <c r="C46" s="60"/>
      <c r="D46" s="60"/>
      <c r="E46" s="61">
        <v>2243.39</v>
      </c>
      <c r="F46" s="69"/>
      <c r="G46" s="68"/>
    </row>
    <row r="47" spans="2:7" x14ac:dyDescent="0.25">
      <c r="B47" s="34" t="s">
        <v>169</v>
      </c>
      <c r="C47" s="60">
        <v>163.33000000000001</v>
      </c>
      <c r="D47" s="60">
        <v>0</v>
      </c>
      <c r="E47" s="61">
        <v>0</v>
      </c>
      <c r="F47" s="69"/>
      <c r="G47" s="69"/>
    </row>
    <row r="48" spans="2:7" x14ac:dyDescent="0.25">
      <c r="B48" s="6" t="s">
        <v>171</v>
      </c>
      <c r="C48" s="62">
        <f>C49+C50+C51+C52+C53</f>
        <v>583.01</v>
      </c>
      <c r="D48" s="62">
        <f>D49+D50+D51+D52+D53</f>
        <v>800</v>
      </c>
      <c r="E48" s="63">
        <f>E49+E50+E51+E53</f>
        <v>841.47</v>
      </c>
      <c r="F48" s="68">
        <f>E48/C48*100</f>
        <v>144.33200116636078</v>
      </c>
      <c r="G48" s="68">
        <f>E48/D48*100</f>
        <v>105.18375</v>
      </c>
    </row>
    <row r="49" spans="2:7" x14ac:dyDescent="0.25">
      <c r="B49" s="11" t="s">
        <v>164</v>
      </c>
      <c r="C49" s="60">
        <v>0</v>
      </c>
      <c r="D49" s="60">
        <v>0</v>
      </c>
      <c r="E49" s="61">
        <v>0</v>
      </c>
      <c r="F49" s="69"/>
      <c r="G49" s="69"/>
    </row>
    <row r="50" spans="2:7" x14ac:dyDescent="0.25">
      <c r="B50" s="11" t="s">
        <v>165</v>
      </c>
      <c r="C50" s="60">
        <v>0</v>
      </c>
      <c r="D50" s="60">
        <v>0</v>
      </c>
      <c r="E50" s="61">
        <v>97.5</v>
      </c>
      <c r="F50" s="69"/>
      <c r="G50" s="69"/>
    </row>
    <row r="51" spans="2:7" x14ac:dyDescent="0.25">
      <c r="B51" s="11" t="s">
        <v>166</v>
      </c>
      <c r="C51" s="60">
        <v>583.01</v>
      </c>
      <c r="D51" s="60">
        <v>800</v>
      </c>
      <c r="E51" s="61">
        <v>743.97</v>
      </c>
      <c r="F51" s="69"/>
      <c r="G51" s="69"/>
    </row>
    <row r="52" spans="2:7" x14ac:dyDescent="0.25">
      <c r="B52" s="11" t="s">
        <v>167</v>
      </c>
      <c r="C52" s="60">
        <v>0</v>
      </c>
      <c r="D52" s="60">
        <f>+E45</f>
        <v>0</v>
      </c>
      <c r="E52" s="61">
        <v>0</v>
      </c>
      <c r="F52" s="69"/>
      <c r="G52" s="70"/>
    </row>
    <row r="53" spans="2:7" x14ac:dyDescent="0.25">
      <c r="B53" s="11" t="s">
        <v>168</v>
      </c>
      <c r="C53" s="61">
        <v>0</v>
      </c>
      <c r="D53" s="61">
        <v>0</v>
      </c>
      <c r="E53" s="61">
        <v>0</v>
      </c>
      <c r="F53" s="69"/>
      <c r="G53" s="69"/>
    </row>
    <row r="54" spans="2:7" x14ac:dyDescent="0.25">
      <c r="B54" s="73" t="s">
        <v>172</v>
      </c>
      <c r="C54" s="63">
        <f>C55+C56+C57+C58+C59+C60+C61</f>
        <v>13516.119999999999</v>
      </c>
      <c r="D54" s="63">
        <f>D55+D56+D58+D59+D60+D61</f>
        <v>15262.35</v>
      </c>
      <c r="E54" s="63">
        <f>E55+E56+E58+E59+E60+E61</f>
        <v>20165.38</v>
      </c>
      <c r="F54" s="68">
        <f>E54/C54*100</f>
        <v>149.19503526159878</v>
      </c>
      <c r="G54" s="68">
        <f>E54/D54*100</f>
        <v>132.12500040950442</v>
      </c>
    </row>
    <row r="55" spans="2:7" x14ac:dyDescent="0.25">
      <c r="B55" s="33" t="s">
        <v>164</v>
      </c>
      <c r="C55" s="61">
        <v>0</v>
      </c>
      <c r="D55" s="61">
        <v>0</v>
      </c>
      <c r="E55" s="61">
        <v>0</v>
      </c>
      <c r="F55" s="69"/>
      <c r="G55" s="69"/>
    </row>
    <row r="56" spans="2:7" x14ac:dyDescent="0.25">
      <c r="B56" s="33" t="s">
        <v>165</v>
      </c>
      <c r="C56" s="61">
        <v>0</v>
      </c>
      <c r="D56" s="61">
        <v>0</v>
      </c>
      <c r="E56" s="61">
        <v>0</v>
      </c>
      <c r="F56" s="69"/>
      <c r="G56" s="69"/>
    </row>
    <row r="57" spans="2:7" x14ac:dyDescent="0.25">
      <c r="B57" s="33" t="s">
        <v>175</v>
      </c>
      <c r="C57" s="61">
        <v>443.84</v>
      </c>
      <c r="D57" s="61">
        <v>0</v>
      </c>
      <c r="E57" s="61">
        <v>0</v>
      </c>
      <c r="F57" s="69"/>
      <c r="G57" s="69"/>
    </row>
    <row r="58" spans="2:7" x14ac:dyDescent="0.25">
      <c r="B58" s="33" t="s">
        <v>166</v>
      </c>
      <c r="C58" s="61">
        <v>0</v>
      </c>
      <c r="D58" s="61">
        <v>0</v>
      </c>
      <c r="E58" s="61">
        <v>0</v>
      </c>
      <c r="F58" s="69"/>
      <c r="G58" s="69"/>
    </row>
    <row r="59" spans="2:7" x14ac:dyDescent="0.25">
      <c r="B59" s="33" t="s">
        <v>167</v>
      </c>
      <c r="C59" s="61">
        <v>0</v>
      </c>
      <c r="D59" s="61">
        <v>0</v>
      </c>
      <c r="E59" s="61">
        <v>0</v>
      </c>
      <c r="F59" s="69"/>
      <c r="G59" s="69"/>
    </row>
    <row r="60" spans="2:7" x14ac:dyDescent="0.25">
      <c r="B60" s="33" t="s">
        <v>168</v>
      </c>
      <c r="C60" s="61">
        <v>11648.99</v>
      </c>
      <c r="D60" s="61">
        <v>13000</v>
      </c>
      <c r="E60" s="61">
        <v>19177.310000000001</v>
      </c>
      <c r="F60" s="69"/>
      <c r="G60" s="69"/>
    </row>
    <row r="61" spans="2:7" x14ac:dyDescent="0.25">
      <c r="B61" s="33" t="s">
        <v>178</v>
      </c>
      <c r="C61" s="61">
        <v>1423.29</v>
      </c>
      <c r="D61" s="61">
        <v>2262.35</v>
      </c>
      <c r="E61" s="61">
        <v>988.07</v>
      </c>
      <c r="F61" s="69"/>
      <c r="G61" s="69"/>
    </row>
    <row r="62" spans="2:7" x14ac:dyDescent="0.25">
      <c r="B62" s="73" t="s">
        <v>173</v>
      </c>
      <c r="C62" s="63">
        <f>C63</f>
        <v>356.06</v>
      </c>
      <c r="D62" s="63">
        <f>D63</f>
        <v>392.75</v>
      </c>
      <c r="E62" s="63">
        <f>E63</f>
        <v>392.75</v>
      </c>
      <c r="F62" s="68">
        <f>E62/C62*100</f>
        <v>110.30444307139247</v>
      </c>
      <c r="G62" s="68">
        <v>0</v>
      </c>
    </row>
    <row r="63" spans="2:7" x14ac:dyDescent="0.25">
      <c r="B63" s="75" t="s">
        <v>168</v>
      </c>
      <c r="C63" s="61">
        <v>356.06</v>
      </c>
      <c r="D63" s="61">
        <v>392.75</v>
      </c>
      <c r="E63" s="61">
        <v>392.75</v>
      </c>
      <c r="F63" s="68"/>
      <c r="G63" s="68"/>
    </row>
    <row r="64" spans="2:7" ht="25.5" x14ac:dyDescent="0.25">
      <c r="B64" s="73" t="s">
        <v>174</v>
      </c>
      <c r="C64" s="61"/>
      <c r="D64" s="61"/>
      <c r="E64" s="61"/>
      <c r="F64" s="69"/>
      <c r="G64" s="69"/>
    </row>
    <row r="65" spans="2:7" ht="25.5" x14ac:dyDescent="0.25">
      <c r="B65" s="73" t="s">
        <v>177</v>
      </c>
      <c r="C65" s="63">
        <f>C66+C67+C68+C69+C70+C71+C72</f>
        <v>79068.22</v>
      </c>
      <c r="D65" s="63">
        <f>D66+D68+D69+D70+D71+D72</f>
        <v>68783.75</v>
      </c>
      <c r="E65" s="63">
        <f>E66+E67+E68+E69+E70+E71+E72</f>
        <v>53480.94</v>
      </c>
      <c r="F65" s="68">
        <f>E65/C65*100</f>
        <v>67.638983146452532</v>
      </c>
      <c r="G65" s="68">
        <f>E65/D65*100</f>
        <v>77.752288876369789</v>
      </c>
    </row>
    <row r="66" spans="2:7" x14ac:dyDescent="0.25">
      <c r="B66" s="33" t="s">
        <v>164</v>
      </c>
      <c r="C66" s="61">
        <v>76628.06</v>
      </c>
      <c r="D66" s="61">
        <v>65983.75</v>
      </c>
      <c r="E66" s="61">
        <v>42178.13</v>
      </c>
      <c r="F66" s="69"/>
      <c r="G66" s="69"/>
    </row>
    <row r="67" spans="2:7" x14ac:dyDescent="0.25">
      <c r="B67" s="33" t="s">
        <v>165</v>
      </c>
      <c r="C67" s="61">
        <v>508</v>
      </c>
      <c r="D67" s="61">
        <v>0</v>
      </c>
      <c r="E67" s="61">
        <v>8154.01</v>
      </c>
      <c r="F67" s="69"/>
      <c r="G67" s="69"/>
    </row>
    <row r="68" spans="2:7" x14ac:dyDescent="0.25">
      <c r="B68" s="33" t="s">
        <v>175</v>
      </c>
      <c r="C68" s="61">
        <v>225.42</v>
      </c>
      <c r="D68" s="61">
        <v>0</v>
      </c>
      <c r="E68" s="61">
        <v>0</v>
      </c>
      <c r="F68" s="69"/>
      <c r="G68" s="69"/>
    </row>
    <row r="69" spans="2:7" x14ac:dyDescent="0.25">
      <c r="B69" s="33" t="s">
        <v>167</v>
      </c>
      <c r="C69" s="61">
        <v>0</v>
      </c>
      <c r="D69" s="61">
        <v>0</v>
      </c>
      <c r="E69" s="61">
        <v>0</v>
      </c>
      <c r="F69" s="69"/>
      <c r="G69" s="69"/>
    </row>
    <row r="70" spans="2:7" x14ac:dyDescent="0.25">
      <c r="B70" s="33" t="s">
        <v>168</v>
      </c>
      <c r="C70" s="61">
        <v>1606.74</v>
      </c>
      <c r="D70" s="61">
        <v>2800</v>
      </c>
      <c r="E70" s="61">
        <v>3148.8</v>
      </c>
      <c r="F70" s="69"/>
      <c r="G70" s="69"/>
    </row>
    <row r="71" spans="2:7" x14ac:dyDescent="0.25">
      <c r="B71" s="33" t="s">
        <v>169</v>
      </c>
      <c r="C71" s="61">
        <v>100</v>
      </c>
      <c r="D71" s="61">
        <v>0</v>
      </c>
      <c r="E71" s="61">
        <v>0</v>
      </c>
      <c r="F71" s="69"/>
      <c r="G71" s="69"/>
    </row>
    <row r="72" spans="2:7" x14ac:dyDescent="0.25">
      <c r="B72" s="33" t="s">
        <v>176</v>
      </c>
      <c r="C72" s="61">
        <v>0</v>
      </c>
      <c r="D72" s="61">
        <v>0</v>
      </c>
      <c r="E72" s="61">
        <v>0</v>
      </c>
      <c r="F72" s="69"/>
      <c r="G72" s="69"/>
    </row>
    <row r="73" spans="2:7" x14ac:dyDescent="0.25">
      <c r="B73" s="6"/>
      <c r="C73" s="63"/>
      <c r="D73" s="31"/>
      <c r="E73" s="31"/>
      <c r="F73" s="31"/>
      <c r="G73" s="31"/>
    </row>
    <row r="74" spans="2:7" x14ac:dyDescent="0.25">
      <c r="B74" s="11"/>
      <c r="C74" s="61"/>
      <c r="D74" s="31"/>
      <c r="E74" s="31"/>
      <c r="F74" s="31"/>
      <c r="G74" s="31"/>
    </row>
    <row r="75" spans="2:7" x14ac:dyDescent="0.25">
      <c r="B75" s="11"/>
      <c r="C75" s="61"/>
      <c r="D75" s="31"/>
      <c r="E75" s="31"/>
      <c r="F75" s="31"/>
      <c r="G75" s="31"/>
    </row>
    <row r="76" spans="2:7" x14ac:dyDescent="0.25">
      <c r="B76" s="6"/>
      <c r="C76" s="61"/>
      <c r="D76" s="31"/>
      <c r="E76" s="31"/>
      <c r="F76" s="31"/>
      <c r="G76" s="31"/>
    </row>
    <row r="77" spans="2:7" x14ac:dyDescent="0.25">
      <c r="B77" s="33"/>
      <c r="C77" s="61"/>
      <c r="D77" s="31"/>
      <c r="E77" s="31"/>
      <c r="F77" s="31"/>
      <c r="G77" s="31"/>
    </row>
    <row r="78" spans="2:7" x14ac:dyDescent="0.25">
      <c r="B78" s="11" t="s">
        <v>17</v>
      </c>
      <c r="C78" s="78"/>
      <c r="D78" s="78"/>
      <c r="E78" s="78"/>
      <c r="F78" s="78"/>
      <c r="G78" s="79"/>
    </row>
  </sheetData>
  <mergeCells count="1">
    <mergeCell ref="B2:G2"/>
  </mergeCells>
  <pageMargins left="0.7" right="0.7" top="0.75" bottom="0.75" header="0.3" footer="0.3"/>
  <pageSetup paperSize="9" scale="85" fitToHeight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5"/>
  <sheetViews>
    <sheetView workbookViewId="0">
      <selection activeCell="E16" sqref="E16"/>
    </sheetView>
  </sheetViews>
  <sheetFormatPr defaultRowHeight="15" x14ac:dyDescent="0.25"/>
  <cols>
    <col min="2" max="2" width="37.7109375" customWidth="1"/>
    <col min="3" max="5" width="25.28515625" customWidth="1"/>
    <col min="6" max="7" width="15.7109375" customWidth="1"/>
  </cols>
  <sheetData>
    <row r="1" spans="2:7" ht="18" x14ac:dyDescent="0.25">
      <c r="B1" s="17"/>
      <c r="C1" s="17"/>
      <c r="D1" s="17"/>
      <c r="E1" s="3"/>
      <c r="F1" s="3"/>
      <c r="G1" s="3"/>
    </row>
    <row r="2" spans="2:7" ht="15.75" customHeight="1" x14ac:dyDescent="0.25">
      <c r="B2" s="376" t="s">
        <v>51</v>
      </c>
      <c r="C2" s="376"/>
      <c r="D2" s="376"/>
      <c r="E2" s="376"/>
      <c r="F2" s="376"/>
      <c r="G2" s="376"/>
    </row>
    <row r="3" spans="2:7" ht="18" x14ac:dyDescent="0.25">
      <c r="B3" s="17"/>
      <c r="C3" s="17"/>
      <c r="D3" s="17"/>
      <c r="E3" s="3"/>
      <c r="F3" s="3"/>
      <c r="G3" s="3"/>
    </row>
    <row r="4" spans="2:7" ht="25.5" x14ac:dyDescent="0.25">
      <c r="B4" s="42" t="s">
        <v>8</v>
      </c>
      <c r="C4" s="42" t="s">
        <v>332</v>
      </c>
      <c r="D4" s="42" t="s">
        <v>313</v>
      </c>
      <c r="E4" s="42" t="s">
        <v>354</v>
      </c>
      <c r="F4" s="42" t="s">
        <v>18</v>
      </c>
      <c r="G4" s="42" t="s">
        <v>54</v>
      </c>
    </row>
    <row r="5" spans="2:7" x14ac:dyDescent="0.25">
      <c r="B5" s="42">
        <v>1</v>
      </c>
      <c r="C5" s="42">
        <v>2</v>
      </c>
      <c r="D5" s="42">
        <v>3</v>
      </c>
      <c r="E5" s="42">
        <v>4</v>
      </c>
      <c r="F5" s="42" t="s">
        <v>310</v>
      </c>
      <c r="G5" s="42" t="s">
        <v>309</v>
      </c>
    </row>
    <row r="6" spans="2:7" ht="15.75" customHeight="1" x14ac:dyDescent="0.25">
      <c r="B6" s="6" t="s">
        <v>40</v>
      </c>
      <c r="C6" s="62">
        <f>C7</f>
        <v>921830.29999999993</v>
      </c>
      <c r="D6" s="62">
        <f>D7</f>
        <v>1026775.9299999999</v>
      </c>
      <c r="E6" s="63">
        <f>E7</f>
        <v>1203715.95</v>
      </c>
      <c r="F6" s="68">
        <f>E6/C6*100</f>
        <v>130.57890915497137</v>
      </c>
      <c r="G6" s="68">
        <f>E6/D6*100</f>
        <v>117.23258354916833</v>
      </c>
    </row>
    <row r="7" spans="2:7" ht="15.75" customHeight="1" x14ac:dyDescent="0.25">
      <c r="B7" s="6" t="s">
        <v>180</v>
      </c>
      <c r="C7" s="62">
        <f>C8+C10+C14</f>
        <v>921830.29999999993</v>
      </c>
      <c r="D7" s="62">
        <f>D8+D10+D12+D14</f>
        <v>1026775.9299999999</v>
      </c>
      <c r="E7" s="63">
        <f>E8+E10+E14</f>
        <v>1203715.95</v>
      </c>
      <c r="F7" s="68"/>
      <c r="G7" s="68"/>
    </row>
    <row r="8" spans="2:7" x14ac:dyDescent="0.25">
      <c r="B8" s="67" t="s">
        <v>181</v>
      </c>
      <c r="C8" s="62">
        <f>C9</f>
        <v>867740.19</v>
      </c>
      <c r="D8" s="62">
        <f>D9</f>
        <v>904167</v>
      </c>
      <c r="E8" s="63">
        <f>E9</f>
        <v>1081730.6299999999</v>
      </c>
      <c r="F8" s="68">
        <f>E8/C8*100</f>
        <v>124.66065793264687</v>
      </c>
      <c r="G8" s="68">
        <f>E8/D8*100</f>
        <v>119.63836658493396</v>
      </c>
    </row>
    <row r="9" spans="2:7" x14ac:dyDescent="0.25">
      <c r="B9" s="36" t="s">
        <v>182</v>
      </c>
      <c r="C9" s="60">
        <v>867740.19</v>
      </c>
      <c r="D9" s="60">
        <v>904167</v>
      </c>
      <c r="E9" s="61">
        <v>1081730.6299999999</v>
      </c>
      <c r="F9" s="69"/>
      <c r="G9" s="69"/>
    </row>
    <row r="10" spans="2:7" x14ac:dyDescent="0.25">
      <c r="B10" s="9" t="s">
        <v>186</v>
      </c>
      <c r="C10" s="62">
        <f>C11</f>
        <v>0</v>
      </c>
      <c r="D10" s="62">
        <f>D11</f>
        <v>0</v>
      </c>
      <c r="E10" s="63">
        <f>E11</f>
        <v>0</v>
      </c>
      <c r="F10" s="68">
        <v>0</v>
      </c>
      <c r="G10" s="68">
        <v>0</v>
      </c>
    </row>
    <row r="11" spans="2:7" x14ac:dyDescent="0.25">
      <c r="B11" s="11" t="s">
        <v>183</v>
      </c>
      <c r="C11" s="60">
        <v>0</v>
      </c>
      <c r="D11" s="60">
        <v>0</v>
      </c>
      <c r="E11" s="61">
        <v>0</v>
      </c>
      <c r="F11" s="69"/>
      <c r="G11" s="69"/>
    </row>
    <row r="12" spans="2:7" x14ac:dyDescent="0.25">
      <c r="B12" s="6" t="s">
        <v>301</v>
      </c>
      <c r="C12" s="62">
        <v>0</v>
      </c>
      <c r="D12" s="62">
        <f>D13</f>
        <v>0</v>
      </c>
      <c r="E12" s="63">
        <f>E13</f>
        <v>0</v>
      </c>
      <c r="F12" s="68"/>
      <c r="G12" s="68"/>
    </row>
    <row r="13" spans="2:7" x14ac:dyDescent="0.25">
      <c r="B13" s="11" t="s">
        <v>300</v>
      </c>
      <c r="C13" s="60">
        <v>0</v>
      </c>
      <c r="D13" s="60">
        <v>0</v>
      </c>
      <c r="E13" s="61">
        <v>0</v>
      </c>
      <c r="F13" s="69"/>
      <c r="G13" s="69"/>
    </row>
    <row r="14" spans="2:7" x14ac:dyDescent="0.25">
      <c r="B14" s="73" t="s">
        <v>184</v>
      </c>
      <c r="C14" s="62">
        <f>C15</f>
        <v>54090.11</v>
      </c>
      <c r="D14" s="62">
        <f>D15</f>
        <v>122608.93</v>
      </c>
      <c r="E14" s="63">
        <f>E15</f>
        <v>121985.32</v>
      </c>
      <c r="F14" s="68">
        <f>E14/C14*100</f>
        <v>225.52241065880619</v>
      </c>
      <c r="G14" s="68">
        <f>E14/D14*100</f>
        <v>99.491382887037688</v>
      </c>
    </row>
    <row r="15" spans="2:7" x14ac:dyDescent="0.25">
      <c r="B15" s="11" t="s">
        <v>185</v>
      </c>
      <c r="C15" s="60">
        <v>54090.11</v>
      </c>
      <c r="D15" s="60">
        <v>122608.93</v>
      </c>
      <c r="E15" s="61">
        <v>121985.32</v>
      </c>
      <c r="F15" s="69"/>
      <c r="G15" s="69"/>
    </row>
  </sheetData>
  <mergeCells count="1">
    <mergeCell ref="B2:G2"/>
  </mergeCells>
  <pageMargins left="0.7" right="0.7" top="0.75" bottom="0.75" header="0.3" footer="0.3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6"/>
  <sheetViews>
    <sheetView workbookViewId="0">
      <selection activeCell="G5" sqref="G5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2:12" ht="18" customHeight="1" x14ac:dyDescent="0.25">
      <c r="B2" s="376" t="s">
        <v>74</v>
      </c>
      <c r="C2" s="376"/>
      <c r="D2" s="376"/>
      <c r="E2" s="376"/>
      <c r="F2" s="376"/>
      <c r="G2" s="376"/>
      <c r="H2" s="376"/>
      <c r="I2" s="376"/>
      <c r="J2" s="376"/>
      <c r="K2" s="376"/>
      <c r="L2" s="376"/>
    </row>
    <row r="3" spans="2:12" ht="15.75" customHeight="1" x14ac:dyDescent="0.25">
      <c r="B3" s="376" t="s">
        <v>43</v>
      </c>
      <c r="C3" s="376"/>
      <c r="D3" s="376"/>
      <c r="E3" s="376"/>
      <c r="F3" s="376"/>
      <c r="G3" s="376"/>
      <c r="H3" s="376"/>
      <c r="I3" s="376"/>
      <c r="J3" s="376"/>
      <c r="K3" s="376"/>
      <c r="L3" s="376"/>
    </row>
    <row r="4" spans="2:12" ht="18" x14ac:dyDescent="0.25">
      <c r="B4" s="17"/>
      <c r="C4" s="17"/>
      <c r="D4" s="17"/>
      <c r="E4" s="17"/>
      <c r="F4" s="17"/>
      <c r="G4" s="17"/>
      <c r="H4" s="17"/>
      <c r="I4" s="17"/>
      <c r="J4" s="3"/>
      <c r="K4" s="3"/>
      <c r="L4" s="3"/>
    </row>
    <row r="5" spans="2:12" ht="25.5" customHeight="1" x14ac:dyDescent="0.25">
      <c r="B5" s="373" t="s">
        <v>8</v>
      </c>
      <c r="C5" s="374"/>
      <c r="D5" s="374"/>
      <c r="E5" s="374"/>
      <c r="F5" s="375"/>
      <c r="G5" s="43" t="s">
        <v>66</v>
      </c>
      <c r="H5" s="42" t="s">
        <v>56</v>
      </c>
      <c r="I5" s="43" t="s">
        <v>55</v>
      </c>
      <c r="J5" s="43" t="s">
        <v>67</v>
      </c>
      <c r="K5" s="43" t="s">
        <v>18</v>
      </c>
      <c r="L5" s="43" t="s">
        <v>54</v>
      </c>
    </row>
    <row r="6" spans="2:12" x14ac:dyDescent="0.25">
      <c r="B6" s="373">
        <v>1</v>
      </c>
      <c r="C6" s="374"/>
      <c r="D6" s="374"/>
      <c r="E6" s="374"/>
      <c r="F6" s="375"/>
      <c r="G6" s="43">
        <v>2</v>
      </c>
      <c r="H6" s="43">
        <v>3</v>
      </c>
      <c r="I6" s="43">
        <v>4</v>
      </c>
      <c r="J6" s="43">
        <v>5</v>
      </c>
      <c r="K6" s="43" t="s">
        <v>20</v>
      </c>
      <c r="L6" s="43" t="s">
        <v>21</v>
      </c>
    </row>
    <row r="7" spans="2:12" ht="25.5" x14ac:dyDescent="0.25">
      <c r="B7" s="6">
        <v>8</v>
      </c>
      <c r="C7" s="6"/>
      <c r="D7" s="6"/>
      <c r="E7" s="6"/>
      <c r="F7" s="6" t="s">
        <v>10</v>
      </c>
      <c r="G7" s="4"/>
      <c r="H7" s="4"/>
      <c r="I7" s="4"/>
      <c r="J7" s="31"/>
      <c r="K7" s="31"/>
      <c r="L7" s="31"/>
    </row>
    <row r="8" spans="2:12" x14ac:dyDescent="0.25">
      <c r="B8" s="6"/>
      <c r="C8" s="11">
        <v>84</v>
      </c>
      <c r="D8" s="11"/>
      <c r="E8" s="11"/>
      <c r="F8" s="11" t="s">
        <v>15</v>
      </c>
      <c r="G8" s="4"/>
      <c r="H8" s="4"/>
      <c r="I8" s="4"/>
      <c r="J8" s="31"/>
      <c r="K8" s="31"/>
      <c r="L8" s="31"/>
    </row>
    <row r="9" spans="2:12" ht="51" x14ac:dyDescent="0.25">
      <c r="B9" s="7"/>
      <c r="C9" s="7"/>
      <c r="D9" s="7">
        <v>841</v>
      </c>
      <c r="E9" s="7"/>
      <c r="F9" s="32" t="s">
        <v>44</v>
      </c>
      <c r="G9" s="4"/>
      <c r="H9" s="4"/>
      <c r="I9" s="4"/>
      <c r="J9" s="31"/>
      <c r="K9" s="31"/>
      <c r="L9" s="31"/>
    </row>
    <row r="10" spans="2:12" ht="25.5" x14ac:dyDescent="0.25">
      <c r="B10" s="7"/>
      <c r="C10" s="7"/>
      <c r="D10" s="7"/>
      <c r="E10" s="7">
        <v>8413</v>
      </c>
      <c r="F10" s="32" t="s">
        <v>45</v>
      </c>
      <c r="G10" s="4"/>
      <c r="H10" s="4"/>
      <c r="I10" s="4"/>
      <c r="J10" s="31"/>
      <c r="K10" s="31"/>
      <c r="L10" s="31"/>
    </row>
    <row r="11" spans="2:12" x14ac:dyDescent="0.25">
      <c r="B11" s="7"/>
      <c r="C11" s="7"/>
      <c r="D11" s="7"/>
      <c r="E11" s="8" t="s">
        <v>25</v>
      </c>
      <c r="F11" s="13"/>
      <c r="G11" s="4"/>
      <c r="H11" s="4"/>
      <c r="I11" s="4"/>
      <c r="J11" s="31"/>
      <c r="K11" s="31"/>
      <c r="L11" s="31"/>
    </row>
    <row r="12" spans="2:12" ht="25.5" x14ac:dyDescent="0.25">
      <c r="B12" s="9">
        <v>5</v>
      </c>
      <c r="C12" s="10"/>
      <c r="D12" s="10"/>
      <c r="E12" s="10"/>
      <c r="F12" s="24" t="s">
        <v>11</v>
      </c>
      <c r="G12" s="4"/>
      <c r="H12" s="4"/>
      <c r="I12" s="4"/>
      <c r="J12" s="31"/>
      <c r="K12" s="31"/>
      <c r="L12" s="31"/>
    </row>
    <row r="13" spans="2:12" ht="25.5" x14ac:dyDescent="0.25">
      <c r="B13" s="11"/>
      <c r="C13" s="11">
        <v>54</v>
      </c>
      <c r="D13" s="11"/>
      <c r="E13" s="11"/>
      <c r="F13" s="25" t="s">
        <v>16</v>
      </c>
      <c r="G13" s="4"/>
      <c r="H13" s="4"/>
      <c r="I13" s="5"/>
      <c r="J13" s="31"/>
      <c r="K13" s="31"/>
      <c r="L13" s="31"/>
    </row>
    <row r="14" spans="2:12" ht="63.75" x14ac:dyDescent="0.25">
      <c r="B14" s="11"/>
      <c r="C14" s="11"/>
      <c r="D14" s="11">
        <v>541</v>
      </c>
      <c r="E14" s="32"/>
      <c r="F14" s="32" t="s">
        <v>46</v>
      </c>
      <c r="G14" s="4"/>
      <c r="H14" s="4"/>
      <c r="I14" s="5"/>
      <c r="J14" s="31"/>
      <c r="K14" s="31"/>
      <c r="L14" s="31"/>
    </row>
    <row r="15" spans="2:12" ht="38.25" x14ac:dyDescent="0.25">
      <c r="B15" s="11"/>
      <c r="C15" s="11"/>
      <c r="D15" s="11"/>
      <c r="E15" s="32">
        <v>5413</v>
      </c>
      <c r="F15" s="32" t="s">
        <v>47</v>
      </c>
      <c r="G15" s="4"/>
      <c r="H15" s="4"/>
      <c r="I15" s="5"/>
      <c r="J15" s="31"/>
      <c r="K15" s="31"/>
      <c r="L15" s="31"/>
    </row>
    <row r="16" spans="2:12" x14ac:dyDescent="0.25">
      <c r="B16" s="12" t="s">
        <v>17</v>
      </c>
      <c r="C16" s="10"/>
      <c r="D16" s="10"/>
      <c r="E16" s="10"/>
      <c r="F16" s="24" t="s">
        <v>25</v>
      </c>
      <c r="G16" s="4"/>
      <c r="H16" s="4"/>
      <c r="I16" s="4"/>
      <c r="J16" s="31"/>
      <c r="K16" s="31"/>
      <c r="L16" s="31"/>
    </row>
  </sheetData>
  <mergeCells count="4">
    <mergeCell ref="B5:F5"/>
    <mergeCell ref="B2:L2"/>
    <mergeCell ref="B3:L3"/>
    <mergeCell ref="B6:F6"/>
  </mergeCells>
  <pageMargins left="0.7" right="0.7" top="0.75" bottom="0.75" header="0.3" footer="0.3"/>
  <pageSetup paperSize="9" scale="6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6"/>
  <sheetViews>
    <sheetView workbookViewId="0">
      <selection activeCell="B1" sqref="B1:H28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17"/>
      <c r="C1" s="17"/>
      <c r="D1" s="17"/>
      <c r="E1" s="17"/>
      <c r="F1" s="3"/>
      <c r="G1" s="3"/>
      <c r="H1" s="3"/>
    </row>
    <row r="2" spans="2:8" ht="15.75" customHeight="1" x14ac:dyDescent="0.25">
      <c r="B2" s="376" t="s">
        <v>48</v>
      </c>
      <c r="C2" s="376"/>
      <c r="D2" s="376"/>
      <c r="E2" s="376"/>
      <c r="F2" s="376"/>
      <c r="G2" s="376"/>
      <c r="H2" s="376"/>
    </row>
    <row r="3" spans="2:8" ht="18" x14ac:dyDescent="0.25">
      <c r="B3" s="17"/>
      <c r="C3" s="17"/>
      <c r="D3" s="17"/>
      <c r="E3" s="17"/>
      <c r="F3" s="3"/>
      <c r="G3" s="3"/>
      <c r="H3" s="3"/>
    </row>
    <row r="4" spans="2:8" ht="25.5" x14ac:dyDescent="0.25">
      <c r="B4" s="42" t="s">
        <v>8</v>
      </c>
      <c r="C4" s="42" t="s">
        <v>66</v>
      </c>
      <c r="D4" s="42" t="s">
        <v>56</v>
      </c>
      <c r="E4" s="42" t="s">
        <v>53</v>
      </c>
      <c r="F4" s="42" t="s">
        <v>67</v>
      </c>
      <c r="G4" s="42" t="s">
        <v>18</v>
      </c>
      <c r="H4" s="42" t="s">
        <v>54</v>
      </c>
    </row>
    <row r="5" spans="2:8" x14ac:dyDescent="0.25">
      <c r="B5" s="42">
        <v>1</v>
      </c>
      <c r="C5" s="42">
        <v>2</v>
      </c>
      <c r="D5" s="42">
        <v>3</v>
      </c>
      <c r="E5" s="42">
        <v>4</v>
      </c>
      <c r="F5" s="42">
        <v>5</v>
      </c>
      <c r="G5" s="42" t="s">
        <v>20</v>
      </c>
      <c r="H5" s="42" t="s">
        <v>21</v>
      </c>
    </row>
    <row r="6" spans="2:8" x14ac:dyDescent="0.25">
      <c r="B6" s="6" t="s">
        <v>49</v>
      </c>
      <c r="C6" s="4"/>
      <c r="D6" s="4"/>
      <c r="E6" s="5"/>
      <c r="F6" s="31"/>
      <c r="G6" s="31"/>
      <c r="H6" s="31"/>
    </row>
    <row r="7" spans="2:8" x14ac:dyDescent="0.25">
      <c r="B7" s="6" t="s">
        <v>39</v>
      </c>
      <c r="C7" s="4"/>
      <c r="D7" s="4"/>
      <c r="E7" s="4"/>
      <c r="F7" s="31"/>
      <c r="G7" s="31"/>
      <c r="H7" s="31"/>
    </row>
    <row r="8" spans="2:8" x14ac:dyDescent="0.25">
      <c r="B8" s="35" t="s">
        <v>38</v>
      </c>
      <c r="C8" s="4"/>
      <c r="D8" s="4"/>
      <c r="E8" s="4"/>
      <c r="F8" s="31"/>
      <c r="G8" s="31"/>
      <c r="H8" s="31"/>
    </row>
    <row r="9" spans="2:8" x14ac:dyDescent="0.25">
      <c r="B9" s="34" t="s">
        <v>37</v>
      </c>
      <c r="C9" s="4"/>
      <c r="D9" s="4"/>
      <c r="E9" s="4"/>
      <c r="F9" s="31"/>
      <c r="G9" s="31"/>
      <c r="H9" s="31"/>
    </row>
    <row r="10" spans="2:8" x14ac:dyDescent="0.25">
      <c r="B10" s="34" t="s">
        <v>25</v>
      </c>
      <c r="C10" s="4"/>
      <c r="D10" s="4"/>
      <c r="E10" s="4"/>
      <c r="F10" s="31"/>
      <c r="G10" s="31"/>
      <c r="H10" s="31"/>
    </row>
    <row r="11" spans="2:8" x14ac:dyDescent="0.25">
      <c r="B11" s="6" t="s">
        <v>36</v>
      </c>
      <c r="C11" s="4"/>
      <c r="D11" s="4"/>
      <c r="E11" s="5"/>
      <c r="F11" s="31"/>
      <c r="G11" s="31"/>
      <c r="H11" s="31"/>
    </row>
    <row r="12" spans="2:8" x14ac:dyDescent="0.25">
      <c r="B12" s="33" t="s">
        <v>35</v>
      </c>
      <c r="C12" s="4"/>
      <c r="D12" s="4"/>
      <c r="E12" s="5"/>
      <c r="F12" s="31"/>
      <c r="G12" s="31"/>
      <c r="H12" s="31"/>
    </row>
    <row r="13" spans="2:8" x14ac:dyDescent="0.25">
      <c r="B13" s="6" t="s">
        <v>34</v>
      </c>
      <c r="C13" s="4"/>
      <c r="D13" s="4"/>
      <c r="E13" s="5"/>
      <c r="F13" s="31"/>
      <c r="G13" s="31"/>
      <c r="H13" s="31"/>
    </row>
    <row r="14" spans="2:8" x14ac:dyDescent="0.25">
      <c r="B14" s="33" t="s">
        <v>33</v>
      </c>
      <c r="C14" s="4"/>
      <c r="D14" s="4"/>
      <c r="E14" s="5"/>
      <c r="F14" s="31"/>
      <c r="G14" s="31"/>
      <c r="H14" s="31"/>
    </row>
    <row r="15" spans="2:8" x14ac:dyDescent="0.25">
      <c r="B15" s="11" t="s">
        <v>17</v>
      </c>
      <c r="C15" s="4"/>
      <c r="D15" s="4"/>
      <c r="E15" s="5"/>
      <c r="F15" s="31"/>
      <c r="G15" s="31"/>
      <c r="H15" s="31"/>
    </row>
    <row r="16" spans="2:8" x14ac:dyDescent="0.25">
      <c r="B16" s="33"/>
      <c r="C16" s="4"/>
      <c r="D16" s="4"/>
      <c r="E16" s="5"/>
      <c r="F16" s="31"/>
      <c r="G16" s="31"/>
      <c r="H16" s="31"/>
    </row>
    <row r="17" spans="2:8" ht="15.75" customHeight="1" x14ac:dyDescent="0.25">
      <c r="B17" s="6" t="s">
        <v>50</v>
      </c>
      <c r="C17" s="4"/>
      <c r="D17" s="4"/>
      <c r="E17" s="5"/>
      <c r="F17" s="31"/>
      <c r="G17" s="31"/>
      <c r="H17" s="31"/>
    </row>
    <row r="18" spans="2:8" ht="15.75" customHeight="1" x14ac:dyDescent="0.25">
      <c r="B18" s="6" t="s">
        <v>39</v>
      </c>
      <c r="C18" s="4"/>
      <c r="D18" s="4"/>
      <c r="E18" s="4"/>
      <c r="F18" s="31"/>
      <c r="G18" s="31"/>
      <c r="H18" s="31"/>
    </row>
    <row r="19" spans="2:8" x14ac:dyDescent="0.25">
      <c r="B19" s="35" t="s">
        <v>38</v>
      </c>
      <c r="C19" s="4"/>
      <c r="D19" s="4"/>
      <c r="E19" s="4"/>
      <c r="F19" s="31"/>
      <c r="G19" s="31"/>
      <c r="H19" s="31"/>
    </row>
    <row r="20" spans="2:8" x14ac:dyDescent="0.25">
      <c r="B20" s="34" t="s">
        <v>37</v>
      </c>
      <c r="C20" s="4"/>
      <c r="D20" s="4"/>
      <c r="E20" s="4"/>
      <c r="F20" s="31"/>
      <c r="G20" s="31"/>
      <c r="H20" s="31"/>
    </row>
    <row r="21" spans="2:8" x14ac:dyDescent="0.25">
      <c r="B21" s="34" t="s">
        <v>25</v>
      </c>
      <c r="C21" s="4"/>
      <c r="D21" s="4"/>
      <c r="E21" s="4"/>
      <c r="F21" s="31"/>
      <c r="G21" s="31"/>
      <c r="H21" s="31"/>
    </row>
    <row r="22" spans="2:8" x14ac:dyDescent="0.25">
      <c r="B22" s="6" t="s">
        <v>36</v>
      </c>
      <c r="C22" s="4"/>
      <c r="D22" s="4"/>
      <c r="E22" s="5"/>
      <c r="F22" s="31"/>
      <c r="G22" s="31"/>
      <c r="H22" s="31"/>
    </row>
    <row r="23" spans="2:8" x14ac:dyDescent="0.25">
      <c r="B23" s="33" t="s">
        <v>35</v>
      </c>
      <c r="C23" s="4"/>
      <c r="D23" s="4"/>
      <c r="E23" s="5"/>
      <c r="F23" s="31"/>
      <c r="G23" s="31"/>
      <c r="H23" s="31"/>
    </row>
    <row r="24" spans="2:8" x14ac:dyDescent="0.25">
      <c r="B24" s="6" t="s">
        <v>34</v>
      </c>
      <c r="C24" s="4"/>
      <c r="D24" s="4"/>
      <c r="E24" s="5"/>
      <c r="F24" s="31"/>
      <c r="G24" s="31"/>
      <c r="H24" s="31"/>
    </row>
    <row r="25" spans="2:8" x14ac:dyDescent="0.25">
      <c r="B25" s="33" t="s">
        <v>33</v>
      </c>
      <c r="C25" s="4"/>
      <c r="D25" s="4"/>
      <c r="E25" s="5"/>
      <c r="F25" s="31"/>
      <c r="G25" s="31"/>
      <c r="H25" s="31"/>
    </row>
    <row r="26" spans="2:8" x14ac:dyDescent="0.25">
      <c r="B26" s="11" t="s">
        <v>17</v>
      </c>
      <c r="C26" s="4"/>
      <c r="D26" s="4"/>
      <c r="E26" s="5"/>
      <c r="F26" s="31"/>
      <c r="G26" s="31"/>
      <c r="H26" s="31"/>
    </row>
  </sheetData>
  <mergeCells count="1">
    <mergeCell ref="B2:H2"/>
  </mergeCells>
  <pageMargins left="0.7" right="0.7" top="0.75" bottom="0.75" header="0.3" footer="0.3"/>
  <pageSetup paperSize="9" scale="7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8"/>
  <sheetViews>
    <sheetView workbookViewId="0">
      <selection activeCell="D4" sqref="D4"/>
    </sheetView>
  </sheetViews>
  <sheetFormatPr defaultColWidth="11.42578125" defaultRowHeight="12.75" x14ac:dyDescent="0.2"/>
  <cols>
    <col min="1" max="1" width="23.140625" style="239" customWidth="1"/>
    <col min="2" max="2" width="33.28515625" style="240" customWidth="1"/>
    <col min="3" max="5" width="17.85546875" style="240" customWidth="1"/>
    <col min="6" max="254" width="11.42578125" style="83"/>
    <col min="255" max="255" width="23.140625" style="83" customWidth="1"/>
    <col min="256" max="256" width="33.28515625" style="83" customWidth="1"/>
    <col min="257" max="261" width="17.85546875" style="83" customWidth="1"/>
    <col min="262" max="510" width="11.42578125" style="83"/>
    <col min="511" max="511" width="23.140625" style="83" customWidth="1"/>
    <col min="512" max="512" width="33.28515625" style="83" customWidth="1"/>
    <col min="513" max="517" width="17.85546875" style="83" customWidth="1"/>
    <col min="518" max="766" width="11.42578125" style="83"/>
    <col min="767" max="767" width="23.140625" style="83" customWidth="1"/>
    <col min="768" max="768" width="33.28515625" style="83" customWidth="1"/>
    <col min="769" max="773" width="17.85546875" style="83" customWidth="1"/>
    <col min="774" max="1022" width="11.42578125" style="83"/>
    <col min="1023" max="1023" width="23.140625" style="83" customWidth="1"/>
    <col min="1024" max="1024" width="33.28515625" style="83" customWidth="1"/>
    <col min="1025" max="1029" width="17.85546875" style="83" customWidth="1"/>
    <col min="1030" max="1278" width="11.42578125" style="83"/>
    <col min="1279" max="1279" width="23.140625" style="83" customWidth="1"/>
    <col min="1280" max="1280" width="33.28515625" style="83" customWidth="1"/>
    <col min="1281" max="1285" width="17.85546875" style="83" customWidth="1"/>
    <col min="1286" max="1534" width="11.42578125" style="83"/>
    <col min="1535" max="1535" width="23.140625" style="83" customWidth="1"/>
    <col min="1536" max="1536" width="33.28515625" style="83" customWidth="1"/>
    <col min="1537" max="1541" width="17.85546875" style="83" customWidth="1"/>
    <col min="1542" max="1790" width="11.42578125" style="83"/>
    <col min="1791" max="1791" width="23.140625" style="83" customWidth="1"/>
    <col min="1792" max="1792" width="33.28515625" style="83" customWidth="1"/>
    <col min="1793" max="1797" width="17.85546875" style="83" customWidth="1"/>
    <col min="1798" max="2046" width="11.42578125" style="83"/>
    <col min="2047" max="2047" width="23.140625" style="83" customWidth="1"/>
    <col min="2048" max="2048" width="33.28515625" style="83" customWidth="1"/>
    <col min="2049" max="2053" width="17.85546875" style="83" customWidth="1"/>
    <col min="2054" max="2302" width="11.42578125" style="83"/>
    <col min="2303" max="2303" width="23.140625" style="83" customWidth="1"/>
    <col min="2304" max="2304" width="33.28515625" style="83" customWidth="1"/>
    <col min="2305" max="2309" width="17.85546875" style="83" customWidth="1"/>
    <col min="2310" max="2558" width="11.42578125" style="83"/>
    <col min="2559" max="2559" width="23.140625" style="83" customWidth="1"/>
    <col min="2560" max="2560" width="33.28515625" style="83" customWidth="1"/>
    <col min="2561" max="2565" width="17.85546875" style="83" customWidth="1"/>
    <col min="2566" max="2814" width="11.42578125" style="83"/>
    <col min="2815" max="2815" width="23.140625" style="83" customWidth="1"/>
    <col min="2816" max="2816" width="33.28515625" style="83" customWidth="1"/>
    <col min="2817" max="2821" width="17.85546875" style="83" customWidth="1"/>
    <col min="2822" max="3070" width="11.42578125" style="83"/>
    <col min="3071" max="3071" width="23.140625" style="83" customWidth="1"/>
    <col min="3072" max="3072" width="33.28515625" style="83" customWidth="1"/>
    <col min="3073" max="3077" width="17.85546875" style="83" customWidth="1"/>
    <col min="3078" max="3326" width="11.42578125" style="83"/>
    <col min="3327" max="3327" width="23.140625" style="83" customWidth="1"/>
    <col min="3328" max="3328" width="33.28515625" style="83" customWidth="1"/>
    <col min="3329" max="3333" width="17.85546875" style="83" customWidth="1"/>
    <col min="3334" max="3582" width="11.42578125" style="83"/>
    <col min="3583" max="3583" width="23.140625" style="83" customWidth="1"/>
    <col min="3584" max="3584" width="33.28515625" style="83" customWidth="1"/>
    <col min="3585" max="3589" width="17.85546875" style="83" customWidth="1"/>
    <col min="3590" max="3838" width="11.42578125" style="83"/>
    <col min="3839" max="3839" width="23.140625" style="83" customWidth="1"/>
    <col min="3840" max="3840" width="33.28515625" style="83" customWidth="1"/>
    <col min="3841" max="3845" width="17.85546875" style="83" customWidth="1"/>
    <col min="3846" max="4094" width="11.42578125" style="83"/>
    <col min="4095" max="4095" width="23.140625" style="83" customWidth="1"/>
    <col min="4096" max="4096" width="33.28515625" style="83" customWidth="1"/>
    <col min="4097" max="4101" width="17.85546875" style="83" customWidth="1"/>
    <col min="4102" max="4350" width="11.42578125" style="83"/>
    <col min="4351" max="4351" width="23.140625" style="83" customWidth="1"/>
    <col min="4352" max="4352" width="33.28515625" style="83" customWidth="1"/>
    <col min="4353" max="4357" width="17.85546875" style="83" customWidth="1"/>
    <col min="4358" max="4606" width="11.42578125" style="83"/>
    <col min="4607" max="4607" width="23.140625" style="83" customWidth="1"/>
    <col min="4608" max="4608" width="33.28515625" style="83" customWidth="1"/>
    <col min="4609" max="4613" width="17.85546875" style="83" customWidth="1"/>
    <col min="4614" max="4862" width="11.42578125" style="83"/>
    <col min="4863" max="4863" width="23.140625" style="83" customWidth="1"/>
    <col min="4864" max="4864" width="33.28515625" style="83" customWidth="1"/>
    <col min="4865" max="4869" width="17.85546875" style="83" customWidth="1"/>
    <col min="4870" max="5118" width="11.42578125" style="83"/>
    <col min="5119" max="5119" width="23.140625" style="83" customWidth="1"/>
    <col min="5120" max="5120" width="33.28515625" style="83" customWidth="1"/>
    <col min="5121" max="5125" width="17.85546875" style="83" customWidth="1"/>
    <col min="5126" max="5374" width="11.42578125" style="83"/>
    <col min="5375" max="5375" width="23.140625" style="83" customWidth="1"/>
    <col min="5376" max="5376" width="33.28515625" style="83" customWidth="1"/>
    <col min="5377" max="5381" width="17.85546875" style="83" customWidth="1"/>
    <col min="5382" max="5630" width="11.42578125" style="83"/>
    <col min="5631" max="5631" width="23.140625" style="83" customWidth="1"/>
    <col min="5632" max="5632" width="33.28515625" style="83" customWidth="1"/>
    <col min="5633" max="5637" width="17.85546875" style="83" customWidth="1"/>
    <col min="5638" max="5886" width="11.42578125" style="83"/>
    <col min="5887" max="5887" width="23.140625" style="83" customWidth="1"/>
    <col min="5888" max="5888" width="33.28515625" style="83" customWidth="1"/>
    <col min="5889" max="5893" width="17.85546875" style="83" customWidth="1"/>
    <col min="5894" max="6142" width="11.42578125" style="83"/>
    <col min="6143" max="6143" width="23.140625" style="83" customWidth="1"/>
    <col min="6144" max="6144" width="33.28515625" style="83" customWidth="1"/>
    <col min="6145" max="6149" width="17.85546875" style="83" customWidth="1"/>
    <col min="6150" max="6398" width="11.42578125" style="83"/>
    <col min="6399" max="6399" width="23.140625" style="83" customWidth="1"/>
    <col min="6400" max="6400" width="33.28515625" style="83" customWidth="1"/>
    <col min="6401" max="6405" width="17.85546875" style="83" customWidth="1"/>
    <col min="6406" max="6654" width="11.42578125" style="83"/>
    <col min="6655" max="6655" width="23.140625" style="83" customWidth="1"/>
    <col min="6656" max="6656" width="33.28515625" style="83" customWidth="1"/>
    <col min="6657" max="6661" width="17.85546875" style="83" customWidth="1"/>
    <col min="6662" max="6910" width="11.42578125" style="83"/>
    <col min="6911" max="6911" width="23.140625" style="83" customWidth="1"/>
    <col min="6912" max="6912" width="33.28515625" style="83" customWidth="1"/>
    <col min="6913" max="6917" width="17.85546875" style="83" customWidth="1"/>
    <col min="6918" max="7166" width="11.42578125" style="83"/>
    <col min="7167" max="7167" width="23.140625" style="83" customWidth="1"/>
    <col min="7168" max="7168" width="33.28515625" style="83" customWidth="1"/>
    <col min="7169" max="7173" width="17.85546875" style="83" customWidth="1"/>
    <col min="7174" max="7422" width="11.42578125" style="83"/>
    <col min="7423" max="7423" width="23.140625" style="83" customWidth="1"/>
    <col min="7424" max="7424" width="33.28515625" style="83" customWidth="1"/>
    <col min="7425" max="7429" width="17.85546875" style="83" customWidth="1"/>
    <col min="7430" max="7678" width="11.42578125" style="83"/>
    <col min="7679" max="7679" width="23.140625" style="83" customWidth="1"/>
    <col min="7680" max="7680" width="33.28515625" style="83" customWidth="1"/>
    <col min="7681" max="7685" width="17.85546875" style="83" customWidth="1"/>
    <col min="7686" max="7934" width="11.42578125" style="83"/>
    <col min="7935" max="7935" width="23.140625" style="83" customWidth="1"/>
    <col min="7936" max="7936" width="33.28515625" style="83" customWidth="1"/>
    <col min="7937" max="7941" width="17.85546875" style="83" customWidth="1"/>
    <col min="7942" max="8190" width="11.42578125" style="83"/>
    <col min="8191" max="8191" width="23.140625" style="83" customWidth="1"/>
    <col min="8192" max="8192" width="33.28515625" style="83" customWidth="1"/>
    <col min="8193" max="8197" width="17.85546875" style="83" customWidth="1"/>
    <col min="8198" max="8446" width="11.42578125" style="83"/>
    <col min="8447" max="8447" width="23.140625" style="83" customWidth="1"/>
    <col min="8448" max="8448" width="33.28515625" style="83" customWidth="1"/>
    <col min="8449" max="8453" width="17.85546875" style="83" customWidth="1"/>
    <col min="8454" max="8702" width="11.42578125" style="83"/>
    <col min="8703" max="8703" width="23.140625" style="83" customWidth="1"/>
    <col min="8704" max="8704" width="33.28515625" style="83" customWidth="1"/>
    <col min="8705" max="8709" width="17.85546875" style="83" customWidth="1"/>
    <col min="8710" max="8958" width="11.42578125" style="83"/>
    <col min="8959" max="8959" width="23.140625" style="83" customWidth="1"/>
    <col min="8960" max="8960" width="33.28515625" style="83" customWidth="1"/>
    <col min="8961" max="8965" width="17.85546875" style="83" customWidth="1"/>
    <col min="8966" max="9214" width="11.42578125" style="83"/>
    <col min="9215" max="9215" width="23.140625" style="83" customWidth="1"/>
    <col min="9216" max="9216" width="33.28515625" style="83" customWidth="1"/>
    <col min="9217" max="9221" width="17.85546875" style="83" customWidth="1"/>
    <col min="9222" max="9470" width="11.42578125" style="83"/>
    <col min="9471" max="9471" width="23.140625" style="83" customWidth="1"/>
    <col min="9472" max="9472" width="33.28515625" style="83" customWidth="1"/>
    <col min="9473" max="9477" width="17.85546875" style="83" customWidth="1"/>
    <col min="9478" max="9726" width="11.42578125" style="83"/>
    <col min="9727" max="9727" width="23.140625" style="83" customWidth="1"/>
    <col min="9728" max="9728" width="33.28515625" style="83" customWidth="1"/>
    <col min="9729" max="9733" width="17.85546875" style="83" customWidth="1"/>
    <col min="9734" max="9982" width="11.42578125" style="83"/>
    <col min="9983" max="9983" width="23.140625" style="83" customWidth="1"/>
    <col min="9984" max="9984" width="33.28515625" style="83" customWidth="1"/>
    <col min="9985" max="9989" width="17.85546875" style="83" customWidth="1"/>
    <col min="9990" max="10238" width="11.42578125" style="83"/>
    <col min="10239" max="10239" width="23.140625" style="83" customWidth="1"/>
    <col min="10240" max="10240" width="33.28515625" style="83" customWidth="1"/>
    <col min="10241" max="10245" width="17.85546875" style="83" customWidth="1"/>
    <col min="10246" max="10494" width="11.42578125" style="83"/>
    <col min="10495" max="10495" width="23.140625" style="83" customWidth="1"/>
    <col min="10496" max="10496" width="33.28515625" style="83" customWidth="1"/>
    <col min="10497" max="10501" width="17.85546875" style="83" customWidth="1"/>
    <col min="10502" max="10750" width="11.42578125" style="83"/>
    <col min="10751" max="10751" width="23.140625" style="83" customWidth="1"/>
    <col min="10752" max="10752" width="33.28515625" style="83" customWidth="1"/>
    <col min="10753" max="10757" width="17.85546875" style="83" customWidth="1"/>
    <col min="10758" max="11006" width="11.42578125" style="83"/>
    <col min="11007" max="11007" width="23.140625" style="83" customWidth="1"/>
    <col min="11008" max="11008" width="33.28515625" style="83" customWidth="1"/>
    <col min="11009" max="11013" width="17.85546875" style="83" customWidth="1"/>
    <col min="11014" max="11262" width="11.42578125" style="83"/>
    <col min="11263" max="11263" width="23.140625" style="83" customWidth="1"/>
    <col min="11264" max="11264" width="33.28515625" style="83" customWidth="1"/>
    <col min="11265" max="11269" width="17.85546875" style="83" customWidth="1"/>
    <col min="11270" max="11518" width="11.42578125" style="83"/>
    <col min="11519" max="11519" width="23.140625" style="83" customWidth="1"/>
    <col min="11520" max="11520" width="33.28515625" style="83" customWidth="1"/>
    <col min="11521" max="11525" width="17.85546875" style="83" customWidth="1"/>
    <col min="11526" max="11774" width="11.42578125" style="83"/>
    <col min="11775" max="11775" width="23.140625" style="83" customWidth="1"/>
    <col min="11776" max="11776" width="33.28515625" style="83" customWidth="1"/>
    <col min="11777" max="11781" width="17.85546875" style="83" customWidth="1"/>
    <col min="11782" max="12030" width="11.42578125" style="83"/>
    <col min="12031" max="12031" width="23.140625" style="83" customWidth="1"/>
    <col min="12032" max="12032" width="33.28515625" style="83" customWidth="1"/>
    <col min="12033" max="12037" width="17.85546875" style="83" customWidth="1"/>
    <col min="12038" max="12286" width="11.42578125" style="83"/>
    <col min="12287" max="12287" width="23.140625" style="83" customWidth="1"/>
    <col min="12288" max="12288" width="33.28515625" style="83" customWidth="1"/>
    <col min="12289" max="12293" width="17.85546875" style="83" customWidth="1"/>
    <col min="12294" max="12542" width="11.42578125" style="83"/>
    <col min="12543" max="12543" width="23.140625" style="83" customWidth="1"/>
    <col min="12544" max="12544" width="33.28515625" style="83" customWidth="1"/>
    <col min="12545" max="12549" width="17.85546875" style="83" customWidth="1"/>
    <col min="12550" max="12798" width="11.42578125" style="83"/>
    <col min="12799" max="12799" width="23.140625" style="83" customWidth="1"/>
    <col min="12800" max="12800" width="33.28515625" style="83" customWidth="1"/>
    <col min="12801" max="12805" width="17.85546875" style="83" customWidth="1"/>
    <col min="12806" max="13054" width="11.42578125" style="83"/>
    <col min="13055" max="13055" width="23.140625" style="83" customWidth="1"/>
    <col min="13056" max="13056" width="33.28515625" style="83" customWidth="1"/>
    <col min="13057" max="13061" width="17.85546875" style="83" customWidth="1"/>
    <col min="13062" max="13310" width="11.42578125" style="83"/>
    <col min="13311" max="13311" width="23.140625" style="83" customWidth="1"/>
    <col min="13312" max="13312" width="33.28515625" style="83" customWidth="1"/>
    <col min="13313" max="13317" width="17.85546875" style="83" customWidth="1"/>
    <col min="13318" max="13566" width="11.42578125" style="83"/>
    <col min="13567" max="13567" width="23.140625" style="83" customWidth="1"/>
    <col min="13568" max="13568" width="33.28515625" style="83" customWidth="1"/>
    <col min="13569" max="13573" width="17.85546875" style="83" customWidth="1"/>
    <col min="13574" max="13822" width="11.42578125" style="83"/>
    <col min="13823" max="13823" width="23.140625" style="83" customWidth="1"/>
    <col min="13824" max="13824" width="33.28515625" style="83" customWidth="1"/>
    <col min="13825" max="13829" width="17.85546875" style="83" customWidth="1"/>
    <col min="13830" max="14078" width="11.42578125" style="83"/>
    <col min="14079" max="14079" width="23.140625" style="83" customWidth="1"/>
    <col min="14080" max="14080" width="33.28515625" style="83" customWidth="1"/>
    <col min="14081" max="14085" width="17.85546875" style="83" customWidth="1"/>
    <col min="14086" max="14334" width="11.42578125" style="83"/>
    <col min="14335" max="14335" width="23.140625" style="83" customWidth="1"/>
    <col min="14336" max="14336" width="33.28515625" style="83" customWidth="1"/>
    <col min="14337" max="14341" width="17.85546875" style="83" customWidth="1"/>
    <col min="14342" max="14590" width="11.42578125" style="83"/>
    <col min="14591" max="14591" width="23.140625" style="83" customWidth="1"/>
    <col min="14592" max="14592" width="33.28515625" style="83" customWidth="1"/>
    <col min="14593" max="14597" width="17.85546875" style="83" customWidth="1"/>
    <col min="14598" max="14846" width="11.42578125" style="83"/>
    <col min="14847" max="14847" width="23.140625" style="83" customWidth="1"/>
    <col min="14848" max="14848" width="33.28515625" style="83" customWidth="1"/>
    <col min="14849" max="14853" width="17.85546875" style="83" customWidth="1"/>
    <col min="14854" max="15102" width="11.42578125" style="83"/>
    <col min="15103" max="15103" width="23.140625" style="83" customWidth="1"/>
    <col min="15104" max="15104" width="33.28515625" style="83" customWidth="1"/>
    <col min="15105" max="15109" width="17.85546875" style="83" customWidth="1"/>
    <col min="15110" max="15358" width="11.42578125" style="83"/>
    <col min="15359" max="15359" width="23.140625" style="83" customWidth="1"/>
    <col min="15360" max="15360" width="33.28515625" style="83" customWidth="1"/>
    <col min="15361" max="15365" width="17.85546875" style="83" customWidth="1"/>
    <col min="15366" max="15614" width="11.42578125" style="83"/>
    <col min="15615" max="15615" width="23.140625" style="83" customWidth="1"/>
    <col min="15616" max="15616" width="33.28515625" style="83" customWidth="1"/>
    <col min="15617" max="15621" width="17.85546875" style="83" customWidth="1"/>
    <col min="15622" max="15870" width="11.42578125" style="83"/>
    <col min="15871" max="15871" width="23.140625" style="83" customWidth="1"/>
    <col min="15872" max="15872" width="33.28515625" style="83" customWidth="1"/>
    <col min="15873" max="15877" width="17.85546875" style="83" customWidth="1"/>
    <col min="15878" max="16126" width="11.42578125" style="83"/>
    <col min="16127" max="16127" width="23.140625" style="83" customWidth="1"/>
    <col min="16128" max="16128" width="33.28515625" style="83" customWidth="1"/>
    <col min="16129" max="16133" width="17.85546875" style="83" customWidth="1"/>
    <col min="16134" max="16384" width="11.42578125" style="83"/>
  </cols>
  <sheetData>
    <row r="1" spans="1:6" ht="41.25" customHeight="1" x14ac:dyDescent="0.2">
      <c r="A1" s="377" t="s">
        <v>323</v>
      </c>
      <c r="B1" s="377"/>
      <c r="C1" s="377"/>
      <c r="D1" s="377"/>
      <c r="E1" s="377"/>
      <c r="F1" s="82"/>
    </row>
    <row r="2" spans="1:6" ht="24" customHeight="1" x14ac:dyDescent="0.25">
      <c r="A2" s="376" t="s">
        <v>12</v>
      </c>
      <c r="B2" s="376"/>
      <c r="C2" s="376"/>
      <c r="D2" s="376"/>
      <c r="E2" s="376"/>
      <c r="F2" s="81"/>
    </row>
    <row r="3" spans="1:6" ht="14.25" customHeight="1" thickBot="1" x14ac:dyDescent="0.25">
      <c r="A3" s="84"/>
      <c r="B3" s="84"/>
      <c r="C3" s="84"/>
      <c r="D3" s="84"/>
      <c r="E3" s="84"/>
      <c r="F3" s="82"/>
    </row>
    <row r="4" spans="1:6" s="87" customFormat="1" ht="42.75" customHeight="1" thickBot="1" x14ac:dyDescent="0.25">
      <c r="A4" s="85" t="s">
        <v>187</v>
      </c>
      <c r="B4" s="86" t="s">
        <v>188</v>
      </c>
      <c r="C4" s="241" t="s">
        <v>313</v>
      </c>
      <c r="D4" s="242" t="s">
        <v>355</v>
      </c>
      <c r="E4" s="244" t="s">
        <v>295</v>
      </c>
    </row>
    <row r="5" spans="1:6" s="87" customFormat="1" ht="26.25" customHeight="1" x14ac:dyDescent="0.2">
      <c r="A5" s="88"/>
      <c r="B5" s="89" t="s">
        <v>189</v>
      </c>
      <c r="C5" s="90"/>
      <c r="D5" s="90"/>
      <c r="E5" s="250"/>
      <c r="F5" s="251"/>
    </row>
    <row r="6" spans="1:6" x14ac:dyDescent="0.2">
      <c r="A6" s="91"/>
      <c r="B6" s="92" t="s">
        <v>190</v>
      </c>
      <c r="C6" s="93"/>
      <c r="D6" s="93"/>
      <c r="E6" s="252"/>
      <c r="F6" s="253"/>
    </row>
    <row r="7" spans="1:6" ht="27" customHeight="1" x14ac:dyDescent="0.2">
      <c r="A7" s="94" t="s">
        <v>191</v>
      </c>
      <c r="B7" s="94" t="s">
        <v>192</v>
      </c>
      <c r="C7" s="95">
        <f t="shared" ref="C7:D15" si="0">C8</f>
        <v>2262.35</v>
      </c>
      <c r="D7" s="95">
        <f t="shared" si="0"/>
        <v>988.07</v>
      </c>
      <c r="E7" s="254">
        <f>D7/C7*100</f>
        <v>43.674497756757361</v>
      </c>
      <c r="F7" s="253"/>
    </row>
    <row r="8" spans="1:6" ht="15.75" customHeight="1" x14ac:dyDescent="0.2">
      <c r="A8" s="96" t="s">
        <v>193</v>
      </c>
      <c r="B8" s="94" t="s">
        <v>194</v>
      </c>
      <c r="C8" s="97">
        <f t="shared" si="0"/>
        <v>2262.35</v>
      </c>
      <c r="D8" s="97">
        <f t="shared" si="0"/>
        <v>988.07</v>
      </c>
      <c r="E8" s="255"/>
      <c r="F8" s="253"/>
    </row>
    <row r="9" spans="1:6" ht="17.25" customHeight="1" x14ac:dyDescent="0.2">
      <c r="A9" s="96" t="s">
        <v>195</v>
      </c>
      <c r="B9" s="94" t="s">
        <v>196</v>
      </c>
      <c r="C9" s="97">
        <f t="shared" si="0"/>
        <v>2262.35</v>
      </c>
      <c r="D9" s="97">
        <f t="shared" si="0"/>
        <v>988.07</v>
      </c>
      <c r="E9" s="255"/>
      <c r="F9" s="253"/>
    </row>
    <row r="10" spans="1:6" ht="24.75" customHeight="1" x14ac:dyDescent="0.2">
      <c r="A10" s="96" t="s">
        <v>197</v>
      </c>
      <c r="B10" s="94" t="s">
        <v>198</v>
      </c>
      <c r="C10" s="97">
        <f t="shared" si="0"/>
        <v>2262.35</v>
      </c>
      <c r="D10" s="97">
        <f t="shared" si="0"/>
        <v>988.07</v>
      </c>
      <c r="E10" s="255"/>
      <c r="F10" s="253"/>
    </row>
    <row r="11" spans="1:6" ht="38.25" customHeight="1" x14ac:dyDescent="0.2">
      <c r="A11" s="98" t="s">
        <v>199</v>
      </c>
      <c r="B11" s="99" t="s">
        <v>200</v>
      </c>
      <c r="C11" s="100">
        <f t="shared" si="0"/>
        <v>2262.35</v>
      </c>
      <c r="D11" s="100">
        <f t="shared" si="0"/>
        <v>988.07</v>
      </c>
      <c r="E11" s="256">
        <f>D11/C11*100</f>
        <v>43.674497756757361</v>
      </c>
      <c r="F11" s="253"/>
    </row>
    <row r="12" spans="1:6" ht="16.5" customHeight="1" x14ac:dyDescent="0.2">
      <c r="A12" s="101" t="s">
        <v>201</v>
      </c>
      <c r="B12" s="102" t="s">
        <v>202</v>
      </c>
      <c r="C12" s="103">
        <f t="shared" si="0"/>
        <v>2262.35</v>
      </c>
      <c r="D12" s="103">
        <f t="shared" si="0"/>
        <v>988.07</v>
      </c>
      <c r="E12" s="257"/>
      <c r="F12" s="253"/>
    </row>
    <row r="13" spans="1:6" ht="14.25" customHeight="1" x14ac:dyDescent="0.2">
      <c r="A13" s="104">
        <v>3</v>
      </c>
      <c r="B13" s="105" t="s">
        <v>203</v>
      </c>
      <c r="C13" s="106">
        <f t="shared" si="0"/>
        <v>2262.35</v>
      </c>
      <c r="D13" s="106">
        <f>D14+D17</f>
        <v>988.07</v>
      </c>
      <c r="E13" s="258"/>
      <c r="F13" s="253"/>
    </row>
    <row r="14" spans="1:6" ht="18" customHeight="1" x14ac:dyDescent="0.2">
      <c r="A14" s="107">
        <v>37</v>
      </c>
      <c r="B14" s="108" t="s">
        <v>204</v>
      </c>
      <c r="C14" s="109">
        <f t="shared" si="0"/>
        <v>2262.35</v>
      </c>
      <c r="D14" s="109">
        <f t="shared" si="0"/>
        <v>872.07</v>
      </c>
      <c r="E14" s="259"/>
      <c r="F14" s="253"/>
    </row>
    <row r="15" spans="1:6" ht="13.5" customHeight="1" x14ac:dyDescent="0.2">
      <c r="A15" s="110">
        <v>372</v>
      </c>
      <c r="B15" s="111" t="s">
        <v>204</v>
      </c>
      <c r="C15" s="112">
        <f t="shared" si="0"/>
        <v>2262.35</v>
      </c>
      <c r="D15" s="112">
        <f t="shared" si="0"/>
        <v>872.07</v>
      </c>
      <c r="E15" s="260"/>
      <c r="F15" s="253"/>
    </row>
    <row r="16" spans="1:6" ht="25.5" x14ac:dyDescent="0.2">
      <c r="A16" s="91">
        <v>3722</v>
      </c>
      <c r="B16" s="92" t="s">
        <v>350</v>
      </c>
      <c r="C16" s="113">
        <v>2262.35</v>
      </c>
      <c r="D16" s="113">
        <v>872.07</v>
      </c>
      <c r="E16" s="261"/>
      <c r="F16" s="253"/>
    </row>
    <row r="17" spans="1:6" s="243" customFormat="1" x14ac:dyDescent="0.2">
      <c r="A17" s="344" t="s">
        <v>351</v>
      </c>
      <c r="B17" s="173" t="s">
        <v>352</v>
      </c>
      <c r="C17" s="209">
        <f t="shared" ref="C17:D19" si="1">C18</f>
        <v>0</v>
      </c>
      <c r="D17" s="209">
        <f t="shared" si="1"/>
        <v>116</v>
      </c>
      <c r="E17" s="332"/>
      <c r="F17" s="253"/>
    </row>
    <row r="18" spans="1:6" s="243" customFormat="1" x14ac:dyDescent="0.2">
      <c r="A18" s="117">
        <v>37</v>
      </c>
      <c r="B18" s="118" t="s">
        <v>204</v>
      </c>
      <c r="C18" s="141">
        <f t="shared" si="1"/>
        <v>0</v>
      </c>
      <c r="D18" s="141">
        <f t="shared" si="1"/>
        <v>116</v>
      </c>
      <c r="E18" s="280"/>
      <c r="F18" s="253"/>
    </row>
    <row r="19" spans="1:6" s="243" customFormat="1" x14ac:dyDescent="0.2">
      <c r="A19" s="117">
        <v>372</v>
      </c>
      <c r="B19" s="118" t="s">
        <v>204</v>
      </c>
      <c r="C19" s="141">
        <f t="shared" si="1"/>
        <v>0</v>
      </c>
      <c r="D19" s="141">
        <f t="shared" si="1"/>
        <v>116</v>
      </c>
      <c r="E19" s="280"/>
      <c r="F19" s="253"/>
    </row>
    <row r="20" spans="1:6" s="243" customFormat="1" x14ac:dyDescent="0.2">
      <c r="A20" s="179">
        <v>3722</v>
      </c>
      <c r="B20" s="92" t="s">
        <v>204</v>
      </c>
      <c r="C20" s="113">
        <v>0</v>
      </c>
      <c r="D20" s="113">
        <v>116</v>
      </c>
      <c r="E20" s="261"/>
      <c r="F20" s="253"/>
    </row>
    <row r="21" spans="1:6" ht="25.5" x14ac:dyDescent="0.2">
      <c r="A21" s="114" t="s">
        <v>205</v>
      </c>
      <c r="B21" s="115" t="s">
        <v>206</v>
      </c>
      <c r="C21" s="116">
        <f>C22</f>
        <v>66000</v>
      </c>
      <c r="D21" s="116">
        <f t="shared" ref="D21:D33" si="2">D22</f>
        <v>39981.68</v>
      </c>
      <c r="E21" s="254">
        <f>D21/C21*100</f>
        <v>60.578303030303026</v>
      </c>
      <c r="F21" s="253"/>
    </row>
    <row r="22" spans="1:6" x14ac:dyDescent="0.2">
      <c r="A22" s="114" t="s">
        <v>207</v>
      </c>
      <c r="B22" s="115" t="s">
        <v>208</v>
      </c>
      <c r="C22" s="116">
        <f>C23+C29</f>
        <v>66000</v>
      </c>
      <c r="D22" s="116">
        <f>D23+D29</f>
        <v>39981.68</v>
      </c>
      <c r="E22" s="262"/>
      <c r="F22" s="253"/>
    </row>
    <row r="23" spans="1:6" s="243" customFormat="1" x14ac:dyDescent="0.2">
      <c r="A23" s="98" t="s">
        <v>231</v>
      </c>
      <c r="B23" s="146" t="s">
        <v>232</v>
      </c>
      <c r="C23" s="148">
        <f t="shared" ref="C23:D26" si="3">C24</f>
        <v>6000</v>
      </c>
      <c r="D23" s="147">
        <f t="shared" si="3"/>
        <v>8544.2999999999993</v>
      </c>
      <c r="E23" s="274">
        <f>D23/C23*100</f>
        <v>142.40499999999997</v>
      </c>
      <c r="F23" s="253"/>
    </row>
    <row r="24" spans="1:6" s="243" customFormat="1" x14ac:dyDescent="0.2">
      <c r="A24" s="101" t="s">
        <v>233</v>
      </c>
      <c r="B24" s="152" t="s">
        <v>234</v>
      </c>
      <c r="C24" s="150">
        <f t="shared" si="3"/>
        <v>6000</v>
      </c>
      <c r="D24" s="149">
        <f t="shared" si="3"/>
        <v>8544.2999999999993</v>
      </c>
      <c r="E24" s="275"/>
      <c r="F24" s="253"/>
    </row>
    <row r="25" spans="1:6" s="243" customFormat="1" x14ac:dyDescent="0.2">
      <c r="A25" s="137">
        <v>3</v>
      </c>
      <c r="B25" s="138" t="s">
        <v>223</v>
      </c>
      <c r="C25" s="151">
        <f t="shared" si="3"/>
        <v>6000</v>
      </c>
      <c r="D25" s="139">
        <f t="shared" si="3"/>
        <v>8544.2999999999993</v>
      </c>
      <c r="E25" s="276"/>
      <c r="F25" s="253"/>
    </row>
    <row r="26" spans="1:6" s="243" customFormat="1" x14ac:dyDescent="0.2">
      <c r="A26" s="140">
        <v>32</v>
      </c>
      <c r="B26" s="118" t="s">
        <v>14</v>
      </c>
      <c r="C26" s="142">
        <f t="shared" si="3"/>
        <v>6000</v>
      </c>
      <c r="D26" s="141">
        <f t="shared" si="3"/>
        <v>8544.2999999999993</v>
      </c>
      <c r="E26" s="271"/>
      <c r="F26" s="253"/>
    </row>
    <row r="27" spans="1:6" s="243" customFormat="1" x14ac:dyDescent="0.2">
      <c r="A27" s="91">
        <v>322</v>
      </c>
      <c r="B27" s="92" t="s">
        <v>102</v>
      </c>
      <c r="C27" s="143">
        <f>C28</f>
        <v>6000</v>
      </c>
      <c r="D27" s="93">
        <f>D28</f>
        <v>8544.2999999999993</v>
      </c>
      <c r="E27" s="272"/>
      <c r="F27" s="253"/>
    </row>
    <row r="28" spans="1:6" s="243" customFormat="1" x14ac:dyDescent="0.2">
      <c r="A28" s="110">
        <v>3223</v>
      </c>
      <c r="B28" s="144" t="s">
        <v>105</v>
      </c>
      <c r="C28" s="145">
        <v>6000</v>
      </c>
      <c r="D28" s="113">
        <v>8544.2999999999993</v>
      </c>
      <c r="E28" s="273"/>
      <c r="F28" s="253"/>
    </row>
    <row r="29" spans="1:6" s="243" customFormat="1" ht="25.5" x14ac:dyDescent="0.2">
      <c r="A29" s="114" t="s">
        <v>209</v>
      </c>
      <c r="B29" s="115" t="s">
        <v>210</v>
      </c>
      <c r="C29" s="116">
        <f>C30</f>
        <v>60000</v>
      </c>
      <c r="D29" s="116">
        <f t="shared" si="2"/>
        <v>31437.38</v>
      </c>
      <c r="E29" s="262">
        <f>D29/C29*100</f>
        <v>52.395633333333336</v>
      </c>
      <c r="F29" s="253"/>
    </row>
    <row r="30" spans="1:6" s="243" customFormat="1" ht="25.5" x14ac:dyDescent="0.2">
      <c r="A30" s="114" t="s">
        <v>317</v>
      </c>
      <c r="B30" s="115" t="s">
        <v>318</v>
      </c>
      <c r="C30" s="116">
        <f>C31</f>
        <v>60000</v>
      </c>
      <c r="D30" s="116">
        <f>D31</f>
        <v>31437.38</v>
      </c>
      <c r="E30" s="262"/>
      <c r="F30" s="253"/>
    </row>
    <row r="31" spans="1:6" ht="25.5" x14ac:dyDescent="0.2">
      <c r="A31" s="117">
        <v>4</v>
      </c>
      <c r="B31" s="118" t="s">
        <v>211</v>
      </c>
      <c r="C31" s="119">
        <f>C32</f>
        <v>60000</v>
      </c>
      <c r="D31" s="119">
        <f t="shared" si="2"/>
        <v>31437.38</v>
      </c>
      <c r="E31" s="263">
        <f>D31/C31*100</f>
        <v>52.395633333333336</v>
      </c>
      <c r="F31" s="253"/>
    </row>
    <row r="32" spans="1:6" ht="25.5" x14ac:dyDescent="0.2">
      <c r="A32" s="120">
        <v>42</v>
      </c>
      <c r="B32" s="121" t="s">
        <v>212</v>
      </c>
      <c r="C32" s="122">
        <f>C33</f>
        <v>60000</v>
      </c>
      <c r="D32" s="122">
        <f t="shared" si="2"/>
        <v>31437.38</v>
      </c>
      <c r="E32" s="264"/>
      <c r="F32" s="253"/>
    </row>
    <row r="33" spans="1:6" x14ac:dyDescent="0.2">
      <c r="A33" s="123">
        <v>421</v>
      </c>
      <c r="B33" s="111" t="s">
        <v>133</v>
      </c>
      <c r="C33" s="124">
        <f>C34</f>
        <v>60000</v>
      </c>
      <c r="D33" s="124">
        <f t="shared" si="2"/>
        <v>31437.38</v>
      </c>
      <c r="E33" s="265"/>
      <c r="F33" s="253"/>
    </row>
    <row r="34" spans="1:6" x14ac:dyDescent="0.2">
      <c r="A34" s="125">
        <v>4212</v>
      </c>
      <c r="B34" s="126" t="s">
        <v>134</v>
      </c>
      <c r="C34" s="124">
        <v>60000</v>
      </c>
      <c r="D34" s="124">
        <v>31437.38</v>
      </c>
      <c r="E34" s="265"/>
      <c r="F34" s="253"/>
    </row>
    <row r="35" spans="1:6" ht="39.75" customHeight="1" x14ac:dyDescent="0.2">
      <c r="A35" s="96" t="s">
        <v>213</v>
      </c>
      <c r="B35" s="127" t="s">
        <v>214</v>
      </c>
      <c r="C35" s="95">
        <f>C36</f>
        <v>106995.83</v>
      </c>
      <c r="D35" s="95">
        <f>D36</f>
        <v>122924.16</v>
      </c>
      <c r="E35" s="254">
        <f>D35/C35*100</f>
        <v>114.88686989016301</v>
      </c>
      <c r="F35" s="253"/>
    </row>
    <row r="36" spans="1:6" ht="13.5" customHeight="1" x14ac:dyDescent="0.2">
      <c r="A36" s="96" t="s">
        <v>215</v>
      </c>
      <c r="B36" s="127" t="s">
        <v>208</v>
      </c>
      <c r="C36" s="345">
        <f>C37+C78</f>
        <v>106995.83</v>
      </c>
      <c r="D36" s="95">
        <f>D37+D78</f>
        <v>122924.16</v>
      </c>
      <c r="E36" s="254">
        <f>D36/C36*100</f>
        <v>114.88686989016301</v>
      </c>
      <c r="F36" s="253"/>
    </row>
    <row r="37" spans="1:6" ht="27" customHeight="1" x14ac:dyDescent="0.2">
      <c r="A37" s="128" t="s">
        <v>216</v>
      </c>
      <c r="B37" s="129" t="s">
        <v>217</v>
      </c>
      <c r="C37" s="130">
        <f>C38</f>
        <v>34607</v>
      </c>
      <c r="D37" s="130">
        <f>D38</f>
        <v>34584.630000000005</v>
      </c>
      <c r="E37" s="266">
        <f>D37/C37*100</f>
        <v>99.935359898286492</v>
      </c>
      <c r="F37" s="253"/>
    </row>
    <row r="38" spans="1:6" ht="36.75" customHeight="1" x14ac:dyDescent="0.2">
      <c r="A38" s="96" t="s">
        <v>218</v>
      </c>
      <c r="B38" s="127" t="s">
        <v>219</v>
      </c>
      <c r="C38" s="131">
        <f>C39+C70</f>
        <v>34607</v>
      </c>
      <c r="D38" s="131">
        <f>D39</f>
        <v>34584.630000000005</v>
      </c>
      <c r="E38" s="267">
        <f>D38/C38*100</f>
        <v>99.935359898286492</v>
      </c>
      <c r="F38" s="253"/>
    </row>
    <row r="39" spans="1:6" x14ac:dyDescent="0.2">
      <c r="A39" s="132" t="s">
        <v>220</v>
      </c>
      <c r="B39" s="133" t="s">
        <v>4</v>
      </c>
      <c r="C39" s="134">
        <f t="shared" ref="C39:D40" si="4">C40</f>
        <v>29177</v>
      </c>
      <c r="D39" s="134">
        <f>D40+D70</f>
        <v>34584.630000000005</v>
      </c>
      <c r="E39" s="268"/>
      <c r="F39" s="253"/>
    </row>
    <row r="40" spans="1:6" ht="16.5" customHeight="1" x14ac:dyDescent="0.2">
      <c r="A40" s="101" t="s">
        <v>221</v>
      </c>
      <c r="B40" s="135" t="s">
        <v>222</v>
      </c>
      <c r="C40" s="136">
        <f t="shared" si="4"/>
        <v>29177</v>
      </c>
      <c r="D40" s="136">
        <f t="shared" si="4"/>
        <v>29154.63</v>
      </c>
      <c r="E40" s="269"/>
      <c r="F40" s="253"/>
    </row>
    <row r="41" spans="1:6" x14ac:dyDescent="0.2">
      <c r="A41" s="137">
        <v>3</v>
      </c>
      <c r="B41" s="138" t="s">
        <v>223</v>
      </c>
      <c r="C41" s="139">
        <f>C42+C67</f>
        <v>29177</v>
      </c>
      <c r="D41" s="139">
        <f>D42+D67</f>
        <v>29154.63</v>
      </c>
      <c r="E41" s="270"/>
      <c r="F41" s="253"/>
    </row>
    <row r="42" spans="1:6" s="87" customFormat="1" x14ac:dyDescent="0.2">
      <c r="A42" s="140">
        <v>32</v>
      </c>
      <c r="B42" s="118" t="s">
        <v>14</v>
      </c>
      <c r="C42" s="142">
        <f>C43+C47+C52+C61</f>
        <v>28377</v>
      </c>
      <c r="D42" s="141">
        <f>D43+D47+D52+D61</f>
        <v>28410.66</v>
      </c>
      <c r="E42" s="271"/>
      <c r="F42" s="251"/>
    </row>
    <row r="43" spans="1:6" ht="13.5" customHeight="1" x14ac:dyDescent="0.2">
      <c r="A43" s="91">
        <v>321</v>
      </c>
      <c r="B43" s="92" t="s">
        <v>31</v>
      </c>
      <c r="C43" s="143">
        <f>SUM(C44:C46)</f>
        <v>2400</v>
      </c>
      <c r="D43" s="93">
        <f>SUM(D44:D46)</f>
        <v>2552.9499999999998</v>
      </c>
      <c r="E43" s="272"/>
      <c r="F43" s="253"/>
    </row>
    <row r="44" spans="1:6" ht="12.75" customHeight="1" x14ac:dyDescent="0.2">
      <c r="A44" s="110">
        <v>3211</v>
      </c>
      <c r="B44" s="144" t="s">
        <v>32</v>
      </c>
      <c r="C44" s="145">
        <v>2000</v>
      </c>
      <c r="D44" s="113">
        <v>2007.19</v>
      </c>
      <c r="E44" s="273"/>
      <c r="F44" s="253"/>
    </row>
    <row r="45" spans="1:6" ht="12.75" customHeight="1" x14ac:dyDescent="0.2">
      <c r="A45" s="110">
        <v>3213</v>
      </c>
      <c r="B45" s="144" t="s">
        <v>100</v>
      </c>
      <c r="C45" s="145">
        <v>300</v>
      </c>
      <c r="D45" s="113">
        <v>545.76</v>
      </c>
      <c r="E45" s="273"/>
      <c r="F45" s="253"/>
    </row>
    <row r="46" spans="1:6" ht="12.75" customHeight="1" x14ac:dyDescent="0.2">
      <c r="A46" s="110">
        <v>3214</v>
      </c>
      <c r="B46" s="144" t="s">
        <v>101</v>
      </c>
      <c r="C46" s="145">
        <v>100</v>
      </c>
      <c r="D46" s="113">
        <v>0</v>
      </c>
      <c r="E46" s="273"/>
      <c r="F46" s="253"/>
    </row>
    <row r="47" spans="1:6" x14ac:dyDescent="0.2">
      <c r="A47" s="91">
        <v>322</v>
      </c>
      <c r="B47" s="92" t="s">
        <v>102</v>
      </c>
      <c r="C47" s="143">
        <f>SUM(C48:C51)</f>
        <v>12848</v>
      </c>
      <c r="D47" s="93">
        <f>SUM(D48:D51)</f>
        <v>12755.9</v>
      </c>
      <c r="E47" s="272"/>
      <c r="F47" s="253"/>
    </row>
    <row r="48" spans="1:6" ht="12.75" customHeight="1" x14ac:dyDescent="0.2">
      <c r="A48" s="110">
        <v>3221</v>
      </c>
      <c r="B48" s="144" t="s">
        <v>103</v>
      </c>
      <c r="C48" s="145">
        <v>6000</v>
      </c>
      <c r="D48" s="113">
        <v>5585.23</v>
      </c>
      <c r="E48" s="273"/>
      <c r="F48" s="253"/>
    </row>
    <row r="49" spans="1:6" ht="12.75" customHeight="1" x14ac:dyDescent="0.2">
      <c r="A49" s="110">
        <v>3223</v>
      </c>
      <c r="B49" s="144" t="s">
        <v>105</v>
      </c>
      <c r="C49" s="145">
        <v>6248</v>
      </c>
      <c r="D49" s="113">
        <v>6248</v>
      </c>
      <c r="E49" s="273"/>
      <c r="F49" s="253"/>
    </row>
    <row r="50" spans="1:6" ht="12.75" customHeight="1" x14ac:dyDescent="0.2">
      <c r="A50" s="110">
        <v>3225</v>
      </c>
      <c r="B50" s="144" t="s">
        <v>224</v>
      </c>
      <c r="C50" s="145">
        <v>500</v>
      </c>
      <c r="D50" s="113">
        <v>821.4</v>
      </c>
      <c r="E50" s="273"/>
      <c r="F50" s="253"/>
    </row>
    <row r="51" spans="1:6" ht="12.75" customHeight="1" x14ac:dyDescent="0.2">
      <c r="A51" s="110">
        <v>3227</v>
      </c>
      <c r="B51" s="144" t="s">
        <v>108</v>
      </c>
      <c r="C51" s="145">
        <v>100</v>
      </c>
      <c r="D51" s="113">
        <v>101.27</v>
      </c>
      <c r="E51" s="273"/>
      <c r="F51" s="253"/>
    </row>
    <row r="52" spans="1:6" x14ac:dyDescent="0.2">
      <c r="A52" s="91">
        <v>323</v>
      </c>
      <c r="B52" s="92" t="s">
        <v>109</v>
      </c>
      <c r="C52" s="143">
        <f>SUM(C53:C60)</f>
        <v>12200</v>
      </c>
      <c r="D52" s="93">
        <f>SUM(D53:D60)</f>
        <v>12710.51</v>
      </c>
      <c r="E52" s="272"/>
      <c r="F52" s="253"/>
    </row>
    <row r="53" spans="1:6" ht="12.75" customHeight="1" x14ac:dyDescent="0.2">
      <c r="A53" s="110">
        <v>3231</v>
      </c>
      <c r="B53" s="144" t="s">
        <v>110</v>
      </c>
      <c r="C53" s="145">
        <v>1300</v>
      </c>
      <c r="D53" s="113">
        <v>1078.1199999999999</v>
      </c>
      <c r="E53" s="273"/>
      <c r="F53" s="253"/>
    </row>
    <row r="54" spans="1:6" ht="12.75" customHeight="1" x14ac:dyDescent="0.2">
      <c r="A54" s="110">
        <v>3233</v>
      </c>
      <c r="B54" s="144" t="s">
        <v>112</v>
      </c>
      <c r="C54" s="145">
        <v>0</v>
      </c>
      <c r="D54" s="113">
        <v>0</v>
      </c>
      <c r="E54" s="273"/>
      <c r="F54" s="253"/>
    </row>
    <row r="55" spans="1:6" ht="12.75" customHeight="1" x14ac:dyDescent="0.2">
      <c r="A55" s="110">
        <v>3234</v>
      </c>
      <c r="B55" s="144" t="s">
        <v>113</v>
      </c>
      <c r="C55" s="145">
        <v>3500</v>
      </c>
      <c r="D55" s="113">
        <v>3477.45</v>
      </c>
      <c r="E55" s="273"/>
      <c r="F55" s="253"/>
    </row>
    <row r="56" spans="1:6" ht="12.75" customHeight="1" x14ac:dyDescent="0.2">
      <c r="A56" s="110">
        <v>3235</v>
      </c>
      <c r="B56" s="144" t="s">
        <v>114</v>
      </c>
      <c r="C56" s="145">
        <v>1500</v>
      </c>
      <c r="D56" s="113">
        <v>1493.16</v>
      </c>
      <c r="E56" s="273"/>
      <c r="F56" s="253"/>
    </row>
    <row r="57" spans="1:6" ht="12.75" customHeight="1" x14ac:dyDescent="0.2">
      <c r="A57" s="110">
        <v>3236</v>
      </c>
      <c r="B57" s="144" t="s">
        <v>115</v>
      </c>
      <c r="C57" s="145">
        <v>4000</v>
      </c>
      <c r="D57" s="113">
        <v>4486.45</v>
      </c>
      <c r="E57" s="273"/>
      <c r="F57" s="253"/>
    </row>
    <row r="58" spans="1:6" ht="12.75" customHeight="1" x14ac:dyDescent="0.2">
      <c r="A58" s="110">
        <v>3237</v>
      </c>
      <c r="B58" s="144" t="s">
        <v>116</v>
      </c>
      <c r="C58" s="145">
        <v>150</v>
      </c>
      <c r="D58" s="113">
        <v>125</v>
      </c>
      <c r="E58" s="273"/>
      <c r="F58" s="253"/>
    </row>
    <row r="59" spans="1:6" ht="12.75" customHeight="1" x14ac:dyDescent="0.2">
      <c r="A59" s="110">
        <v>3238</v>
      </c>
      <c r="B59" s="144" t="s">
        <v>117</v>
      </c>
      <c r="C59" s="145">
        <v>1600</v>
      </c>
      <c r="D59" s="113">
        <v>1485.96</v>
      </c>
      <c r="E59" s="273"/>
      <c r="F59" s="253"/>
    </row>
    <row r="60" spans="1:6" ht="12.75" customHeight="1" x14ac:dyDescent="0.2">
      <c r="A60" s="110">
        <v>3239</v>
      </c>
      <c r="B60" s="144" t="s">
        <v>118</v>
      </c>
      <c r="C60" s="145">
        <v>150</v>
      </c>
      <c r="D60" s="113">
        <v>564.37</v>
      </c>
      <c r="E60" s="273"/>
      <c r="F60" s="253"/>
    </row>
    <row r="61" spans="1:6" ht="26.25" customHeight="1" x14ac:dyDescent="0.2">
      <c r="A61" s="91">
        <v>329</v>
      </c>
      <c r="B61" s="92" t="s">
        <v>225</v>
      </c>
      <c r="C61" s="143">
        <f>SUM(C63:C66)</f>
        <v>929</v>
      </c>
      <c r="D61" s="93">
        <f>SUM(D63:D66)</f>
        <v>391.29999999999995</v>
      </c>
      <c r="E61" s="272"/>
      <c r="F61" s="253"/>
    </row>
    <row r="62" spans="1:6" ht="12" customHeight="1" x14ac:dyDescent="0.2">
      <c r="A62" s="110">
        <v>3292</v>
      </c>
      <c r="B62" s="144" t="s">
        <v>120</v>
      </c>
      <c r="C62" s="145">
        <v>0</v>
      </c>
      <c r="D62" s="113">
        <v>0</v>
      </c>
      <c r="E62" s="273"/>
      <c r="F62" s="253"/>
    </row>
    <row r="63" spans="1:6" ht="12.75" customHeight="1" x14ac:dyDescent="0.2">
      <c r="A63" s="110">
        <v>3293</v>
      </c>
      <c r="B63" s="144" t="s">
        <v>122</v>
      </c>
      <c r="C63" s="145">
        <v>0</v>
      </c>
      <c r="D63" s="113">
        <v>0</v>
      </c>
      <c r="E63" s="273"/>
      <c r="F63" s="253"/>
    </row>
    <row r="64" spans="1:6" ht="12.75" customHeight="1" x14ac:dyDescent="0.2">
      <c r="A64" s="110">
        <v>3294</v>
      </c>
      <c r="B64" s="144" t="s">
        <v>226</v>
      </c>
      <c r="C64" s="145">
        <v>70</v>
      </c>
      <c r="D64" s="113">
        <v>60</v>
      </c>
      <c r="E64" s="273"/>
      <c r="F64" s="253"/>
    </row>
    <row r="65" spans="1:6" ht="12.75" customHeight="1" x14ac:dyDescent="0.2">
      <c r="A65" s="110">
        <v>3295</v>
      </c>
      <c r="B65" s="144" t="s">
        <v>124</v>
      </c>
      <c r="C65" s="145">
        <v>200</v>
      </c>
      <c r="D65" s="113">
        <v>49.77</v>
      </c>
      <c r="E65" s="273"/>
      <c r="F65" s="253"/>
    </row>
    <row r="66" spans="1:6" ht="24" customHeight="1" x14ac:dyDescent="0.2">
      <c r="A66" s="110">
        <v>3299</v>
      </c>
      <c r="B66" s="144" t="s">
        <v>225</v>
      </c>
      <c r="C66" s="145">
        <v>659</v>
      </c>
      <c r="D66" s="113">
        <v>281.52999999999997</v>
      </c>
      <c r="E66" s="273"/>
      <c r="F66" s="253"/>
    </row>
    <row r="67" spans="1:6" s="87" customFormat="1" x14ac:dyDescent="0.2">
      <c r="A67" s="140">
        <v>34</v>
      </c>
      <c r="B67" s="118" t="s">
        <v>227</v>
      </c>
      <c r="C67" s="142">
        <f t="shared" ref="C67:D68" si="5">C68</f>
        <v>800</v>
      </c>
      <c r="D67" s="141">
        <f t="shared" si="5"/>
        <v>743.97</v>
      </c>
      <c r="E67" s="271"/>
      <c r="F67" s="251"/>
    </row>
    <row r="68" spans="1:6" ht="12.75" customHeight="1" x14ac:dyDescent="0.2">
      <c r="A68" s="91">
        <v>343</v>
      </c>
      <c r="B68" s="92" t="s">
        <v>127</v>
      </c>
      <c r="C68" s="143">
        <f t="shared" si="5"/>
        <v>800</v>
      </c>
      <c r="D68" s="93">
        <f t="shared" si="5"/>
        <v>743.97</v>
      </c>
      <c r="E68" s="272"/>
      <c r="F68" s="253"/>
    </row>
    <row r="69" spans="1:6" ht="26.25" customHeight="1" x14ac:dyDescent="0.2">
      <c r="A69" s="110">
        <v>3431</v>
      </c>
      <c r="B69" s="144" t="s">
        <v>128</v>
      </c>
      <c r="C69" s="145">
        <v>800</v>
      </c>
      <c r="D69" s="113">
        <v>743.97</v>
      </c>
      <c r="E69" s="273"/>
      <c r="F69" s="253"/>
    </row>
    <row r="70" spans="1:6" s="87" customFormat="1" ht="26.25" customHeight="1" x14ac:dyDescent="0.2">
      <c r="A70" s="98" t="s">
        <v>228</v>
      </c>
      <c r="B70" s="146" t="s">
        <v>229</v>
      </c>
      <c r="C70" s="148">
        <f t="shared" ref="C70:D71" si="6">C71</f>
        <v>5430</v>
      </c>
      <c r="D70" s="147">
        <f t="shared" si="6"/>
        <v>5430</v>
      </c>
      <c r="E70" s="274">
        <f>D70/C70*100</f>
        <v>100</v>
      </c>
      <c r="F70" s="251"/>
    </row>
    <row r="71" spans="1:6" s="87" customFormat="1" ht="14.25" customHeight="1" x14ac:dyDescent="0.2">
      <c r="A71" s="101" t="s">
        <v>221</v>
      </c>
      <c r="B71" s="135" t="s">
        <v>222</v>
      </c>
      <c r="C71" s="150">
        <f t="shared" si="6"/>
        <v>5430</v>
      </c>
      <c r="D71" s="149">
        <f t="shared" si="6"/>
        <v>5430</v>
      </c>
      <c r="E71" s="275"/>
      <c r="F71" s="251"/>
    </row>
    <row r="72" spans="1:6" s="87" customFormat="1" x14ac:dyDescent="0.2">
      <c r="A72" s="137">
        <v>3</v>
      </c>
      <c r="B72" s="138" t="s">
        <v>223</v>
      </c>
      <c r="C72" s="151">
        <f>C73</f>
        <v>5430</v>
      </c>
      <c r="D72" s="139">
        <f>D73</f>
        <v>5430</v>
      </c>
      <c r="E72" s="276"/>
      <c r="F72" s="251"/>
    </row>
    <row r="73" spans="1:6" s="87" customFormat="1" x14ac:dyDescent="0.2">
      <c r="A73" s="140">
        <v>32</v>
      </c>
      <c r="B73" s="118" t="s">
        <v>14</v>
      </c>
      <c r="C73" s="142">
        <f>C74+C76</f>
        <v>5430</v>
      </c>
      <c r="D73" s="141">
        <f>D74+D76</f>
        <v>5430</v>
      </c>
      <c r="E73" s="271"/>
      <c r="F73" s="251"/>
    </row>
    <row r="74" spans="1:6" s="87" customFormat="1" ht="12.75" customHeight="1" x14ac:dyDescent="0.2">
      <c r="A74" s="91">
        <v>322</v>
      </c>
      <c r="B74" s="92" t="s">
        <v>102</v>
      </c>
      <c r="C74" s="143">
        <f>C75</f>
        <v>2715</v>
      </c>
      <c r="D74" s="93">
        <f>D75</f>
        <v>992.18</v>
      </c>
      <c r="E74" s="272"/>
      <c r="F74" s="251"/>
    </row>
    <row r="75" spans="1:6" x14ac:dyDescent="0.2">
      <c r="A75" s="110">
        <v>3224</v>
      </c>
      <c r="B75" s="144" t="s">
        <v>230</v>
      </c>
      <c r="C75" s="145">
        <v>2715</v>
      </c>
      <c r="D75" s="113">
        <v>992.18</v>
      </c>
      <c r="E75" s="273"/>
      <c r="F75" s="253"/>
    </row>
    <row r="76" spans="1:6" s="87" customFormat="1" ht="12.75" customHeight="1" x14ac:dyDescent="0.2">
      <c r="A76" s="91">
        <v>323</v>
      </c>
      <c r="B76" s="92" t="s">
        <v>109</v>
      </c>
      <c r="C76" s="143">
        <f>C77</f>
        <v>2715</v>
      </c>
      <c r="D76" s="93">
        <f>D77</f>
        <v>4437.82</v>
      </c>
      <c r="E76" s="272"/>
      <c r="F76" s="251"/>
    </row>
    <row r="77" spans="1:6" ht="12.75" customHeight="1" x14ac:dyDescent="0.2">
      <c r="A77" s="110">
        <v>3232</v>
      </c>
      <c r="B77" s="144" t="s">
        <v>111</v>
      </c>
      <c r="C77" s="145">
        <v>2715</v>
      </c>
      <c r="D77" s="113">
        <v>4437.82</v>
      </c>
      <c r="E77" s="273"/>
      <c r="F77" s="253"/>
    </row>
    <row r="78" spans="1:6" ht="32.25" customHeight="1" x14ac:dyDescent="0.2">
      <c r="A78" s="96" t="s">
        <v>235</v>
      </c>
      <c r="B78" s="115" t="s">
        <v>236</v>
      </c>
      <c r="C78" s="95">
        <f>C79</f>
        <v>72388.83</v>
      </c>
      <c r="D78" s="95">
        <f>D79+D128</f>
        <v>88339.53</v>
      </c>
      <c r="E78" s="254">
        <f>D78/C78*100</f>
        <v>122.03475315183294</v>
      </c>
      <c r="F78" s="253"/>
    </row>
    <row r="79" spans="1:6" ht="26.25" customHeight="1" x14ac:dyDescent="0.2">
      <c r="A79" s="153" t="s">
        <v>237</v>
      </c>
      <c r="B79" s="154" t="s">
        <v>238</v>
      </c>
      <c r="C79" s="155">
        <f>C80</f>
        <v>72388.83</v>
      </c>
      <c r="D79" s="155">
        <f>D80+D89+D96+D102+D108+D114+D141+D155+D168+D174</f>
        <v>41903.360000000001</v>
      </c>
      <c r="E79" s="277"/>
      <c r="F79" s="253"/>
    </row>
    <row r="80" spans="1:6" ht="17.25" customHeight="1" x14ac:dyDescent="0.2">
      <c r="A80" s="156" t="s">
        <v>218</v>
      </c>
      <c r="B80" s="157" t="s">
        <v>239</v>
      </c>
      <c r="C80" s="95">
        <f>C81+C89+C96+C102+C108+C114+C128+C141+C155+C168+C174</f>
        <v>72388.83</v>
      </c>
      <c r="D80" s="95">
        <f>D81</f>
        <v>1625</v>
      </c>
      <c r="E80" s="254"/>
      <c r="F80" s="253"/>
    </row>
    <row r="81" spans="1:6" ht="16.5" customHeight="1" x14ac:dyDescent="0.2">
      <c r="A81" s="158" t="s">
        <v>220</v>
      </c>
      <c r="B81" s="158" t="s">
        <v>240</v>
      </c>
      <c r="C81" s="159">
        <f t="shared" ref="C81:D85" si="7">C82</f>
        <v>0</v>
      </c>
      <c r="D81" s="159">
        <f t="shared" si="7"/>
        <v>1625</v>
      </c>
      <c r="E81" s="278"/>
      <c r="F81" s="253"/>
    </row>
    <row r="82" spans="1:6" ht="16.5" customHeight="1" x14ac:dyDescent="0.2">
      <c r="A82" s="101" t="s">
        <v>233</v>
      </c>
      <c r="B82" s="152" t="s">
        <v>234</v>
      </c>
      <c r="C82" s="160">
        <f t="shared" si="7"/>
        <v>0</v>
      </c>
      <c r="D82" s="160">
        <f t="shared" si="7"/>
        <v>1625</v>
      </c>
      <c r="E82" s="279"/>
      <c r="F82" s="253"/>
    </row>
    <row r="83" spans="1:6" ht="12.75" customHeight="1" x14ac:dyDescent="0.2">
      <c r="A83" s="161">
        <v>3</v>
      </c>
      <c r="B83" s="162" t="s">
        <v>223</v>
      </c>
      <c r="C83" s="139">
        <f t="shared" si="7"/>
        <v>0</v>
      </c>
      <c r="D83" s="139">
        <f t="shared" si="7"/>
        <v>1625</v>
      </c>
      <c r="E83" s="270"/>
      <c r="F83" s="253"/>
    </row>
    <row r="84" spans="1:6" ht="12.75" customHeight="1" x14ac:dyDescent="0.2">
      <c r="A84" s="163">
        <v>32</v>
      </c>
      <c r="B84" s="164" t="s">
        <v>14</v>
      </c>
      <c r="C84" s="141">
        <f t="shared" si="7"/>
        <v>0</v>
      </c>
      <c r="D84" s="141">
        <f t="shared" si="7"/>
        <v>1625</v>
      </c>
      <c r="E84" s="280"/>
      <c r="F84" s="253"/>
    </row>
    <row r="85" spans="1:6" ht="12.75" customHeight="1" x14ac:dyDescent="0.2">
      <c r="A85" s="91">
        <v>323</v>
      </c>
      <c r="B85" s="92" t="s">
        <v>109</v>
      </c>
      <c r="C85" s="93">
        <f t="shared" si="7"/>
        <v>0</v>
      </c>
      <c r="D85" s="93">
        <f t="shared" si="7"/>
        <v>1625</v>
      </c>
      <c r="E85" s="252"/>
      <c r="F85" s="253"/>
    </row>
    <row r="86" spans="1:6" ht="12.75" customHeight="1" x14ac:dyDescent="0.2">
      <c r="A86" s="110">
        <v>3237</v>
      </c>
      <c r="B86" s="144" t="s">
        <v>116</v>
      </c>
      <c r="C86" s="113">
        <v>0</v>
      </c>
      <c r="D86" s="113">
        <v>1625</v>
      </c>
      <c r="E86" s="261"/>
      <c r="F86" s="253"/>
    </row>
    <row r="87" spans="1:6" ht="12.75" customHeight="1" x14ac:dyDescent="0.2">
      <c r="A87" s="91">
        <v>329</v>
      </c>
      <c r="B87" s="92" t="s">
        <v>225</v>
      </c>
      <c r="C87" s="113">
        <v>0</v>
      </c>
      <c r="D87" s="93">
        <v>0</v>
      </c>
      <c r="E87" s="261"/>
      <c r="F87" s="253"/>
    </row>
    <row r="88" spans="1:6" ht="12.75" customHeight="1" x14ac:dyDescent="0.2">
      <c r="A88" s="110">
        <v>3296</v>
      </c>
      <c r="B88" s="144" t="s">
        <v>241</v>
      </c>
      <c r="C88" s="113">
        <v>0</v>
      </c>
      <c r="D88" s="113">
        <v>0</v>
      </c>
      <c r="E88" s="261"/>
      <c r="F88" s="253"/>
    </row>
    <row r="89" spans="1:6" ht="12.75" customHeight="1" x14ac:dyDescent="0.2">
      <c r="A89" s="165" t="s">
        <v>242</v>
      </c>
      <c r="B89" s="165" t="s">
        <v>243</v>
      </c>
      <c r="C89" s="167">
        <f t="shared" ref="C89:D92" si="8">C90</f>
        <v>0</v>
      </c>
      <c r="D89" s="166">
        <f t="shared" si="8"/>
        <v>0</v>
      </c>
      <c r="E89" s="281">
        <v>0</v>
      </c>
      <c r="F89" s="253"/>
    </row>
    <row r="90" spans="1:6" ht="12.75" customHeight="1" x14ac:dyDescent="0.2">
      <c r="A90" s="101" t="s">
        <v>233</v>
      </c>
      <c r="B90" s="152" t="s">
        <v>234</v>
      </c>
      <c r="C90" s="169">
        <f t="shared" si="8"/>
        <v>0</v>
      </c>
      <c r="D90" s="168">
        <f t="shared" si="8"/>
        <v>0</v>
      </c>
      <c r="E90" s="282"/>
      <c r="F90" s="253"/>
    </row>
    <row r="91" spans="1:6" ht="12.75" customHeight="1" x14ac:dyDescent="0.2">
      <c r="A91" s="161">
        <v>3</v>
      </c>
      <c r="B91" s="162" t="s">
        <v>223</v>
      </c>
      <c r="C91" s="151">
        <f t="shared" si="8"/>
        <v>0</v>
      </c>
      <c r="D91" s="139">
        <f t="shared" si="8"/>
        <v>0</v>
      </c>
      <c r="E91" s="276"/>
      <c r="F91" s="253"/>
    </row>
    <row r="92" spans="1:6" ht="12.75" customHeight="1" x14ac:dyDescent="0.2">
      <c r="A92" s="163">
        <v>32</v>
      </c>
      <c r="B92" s="164" t="s">
        <v>14</v>
      </c>
      <c r="C92" s="142">
        <f t="shared" si="8"/>
        <v>0</v>
      </c>
      <c r="D92" s="141">
        <f t="shared" si="8"/>
        <v>0</v>
      </c>
      <c r="E92" s="271"/>
      <c r="F92" s="253"/>
    </row>
    <row r="93" spans="1:6" ht="12.75" customHeight="1" x14ac:dyDescent="0.2">
      <c r="A93" s="91">
        <v>329</v>
      </c>
      <c r="B93" s="92" t="s">
        <v>225</v>
      </c>
      <c r="C93" s="143">
        <f>C94+C95</f>
        <v>0</v>
      </c>
      <c r="D93" s="93">
        <f>D94+D95</f>
        <v>0</v>
      </c>
      <c r="E93" s="272"/>
      <c r="F93" s="253"/>
    </row>
    <row r="94" spans="1:6" ht="12.75" customHeight="1" x14ac:dyDescent="0.2">
      <c r="A94" s="110">
        <v>3291</v>
      </c>
      <c r="B94" s="144" t="s">
        <v>244</v>
      </c>
      <c r="C94" s="145">
        <v>0</v>
      </c>
      <c r="D94" s="113">
        <v>0</v>
      </c>
      <c r="E94" s="273"/>
      <c r="F94" s="253"/>
    </row>
    <row r="95" spans="1:6" ht="12.75" customHeight="1" x14ac:dyDescent="0.2">
      <c r="A95" s="110">
        <v>3299</v>
      </c>
      <c r="B95" s="144" t="s">
        <v>225</v>
      </c>
      <c r="C95" s="145">
        <v>0</v>
      </c>
      <c r="D95" s="113">
        <v>0</v>
      </c>
      <c r="E95" s="273"/>
      <c r="F95" s="253"/>
    </row>
    <row r="96" spans="1:6" s="243" customFormat="1" ht="12.75" customHeight="1" x14ac:dyDescent="0.2">
      <c r="A96" s="170" t="s">
        <v>315</v>
      </c>
      <c r="B96" s="146" t="s">
        <v>341</v>
      </c>
      <c r="C96" s="324">
        <f t="shared" ref="C96:D100" si="9">C97</f>
        <v>348</v>
      </c>
      <c r="D96" s="171">
        <f t="shared" si="9"/>
        <v>206.63</v>
      </c>
      <c r="E96" s="325"/>
      <c r="F96" s="253"/>
    </row>
    <row r="97" spans="1:6" s="243" customFormat="1" ht="12.75" customHeight="1" x14ac:dyDescent="0.2">
      <c r="A97" s="308" t="s">
        <v>233</v>
      </c>
      <c r="B97" s="192" t="s">
        <v>234</v>
      </c>
      <c r="C97" s="341">
        <f t="shared" si="9"/>
        <v>348</v>
      </c>
      <c r="D97" s="310">
        <f t="shared" si="9"/>
        <v>206.63</v>
      </c>
      <c r="E97" s="342"/>
      <c r="F97" s="253"/>
    </row>
    <row r="98" spans="1:6" s="243" customFormat="1" ht="12.75" customHeight="1" x14ac:dyDescent="0.2">
      <c r="A98" s="308">
        <v>3</v>
      </c>
      <c r="B98" s="192" t="s">
        <v>223</v>
      </c>
      <c r="C98" s="341">
        <f t="shared" si="9"/>
        <v>348</v>
      </c>
      <c r="D98" s="310">
        <f t="shared" si="9"/>
        <v>206.63</v>
      </c>
      <c r="E98" s="342"/>
      <c r="F98" s="253"/>
    </row>
    <row r="99" spans="1:6" s="243" customFormat="1" ht="12.75" customHeight="1" x14ac:dyDescent="0.2">
      <c r="A99" s="308">
        <v>32</v>
      </c>
      <c r="B99" s="192" t="s">
        <v>14</v>
      </c>
      <c r="C99" s="341">
        <f t="shared" si="9"/>
        <v>348</v>
      </c>
      <c r="D99" s="310">
        <f t="shared" si="9"/>
        <v>206.63</v>
      </c>
      <c r="E99" s="342"/>
      <c r="F99" s="253"/>
    </row>
    <row r="100" spans="1:6" s="243" customFormat="1" ht="12.75" customHeight="1" x14ac:dyDescent="0.2">
      <c r="A100" s="179">
        <v>329</v>
      </c>
      <c r="B100" s="92" t="s">
        <v>342</v>
      </c>
      <c r="C100" s="233">
        <f t="shared" si="9"/>
        <v>348</v>
      </c>
      <c r="D100" s="180">
        <f t="shared" si="9"/>
        <v>206.63</v>
      </c>
      <c r="E100" s="304"/>
      <c r="F100" s="253"/>
    </row>
    <row r="101" spans="1:6" s="243" customFormat="1" ht="12.75" customHeight="1" x14ac:dyDescent="0.2">
      <c r="A101" s="181">
        <v>3299</v>
      </c>
      <c r="B101" s="144" t="s">
        <v>225</v>
      </c>
      <c r="C101" s="234">
        <v>348</v>
      </c>
      <c r="D101" s="182">
        <v>206.63</v>
      </c>
      <c r="E101" s="305"/>
      <c r="F101" s="253"/>
    </row>
    <row r="102" spans="1:6" ht="12.75" customHeight="1" x14ac:dyDescent="0.2">
      <c r="A102" s="170" t="s">
        <v>245</v>
      </c>
      <c r="B102" s="146" t="s">
        <v>100</v>
      </c>
      <c r="C102" s="171">
        <f t="shared" ref="C102:D106" si="10">C103</f>
        <v>0</v>
      </c>
      <c r="D102" s="171">
        <f t="shared" si="10"/>
        <v>0</v>
      </c>
      <c r="E102" s="283">
        <v>0</v>
      </c>
      <c r="F102" s="253"/>
    </row>
    <row r="103" spans="1:6" ht="12.75" customHeight="1" x14ac:dyDescent="0.2">
      <c r="A103" s="172" t="s">
        <v>233</v>
      </c>
      <c r="B103" s="173" t="s">
        <v>234</v>
      </c>
      <c r="C103" s="174">
        <f t="shared" si="10"/>
        <v>0</v>
      </c>
      <c r="D103" s="174">
        <f t="shared" si="10"/>
        <v>0</v>
      </c>
      <c r="E103" s="284"/>
      <c r="F103" s="253"/>
    </row>
    <row r="104" spans="1:6" ht="12.75" customHeight="1" x14ac:dyDescent="0.2">
      <c r="A104" s="175">
        <v>3</v>
      </c>
      <c r="B104" s="176" t="s">
        <v>223</v>
      </c>
      <c r="C104" s="177">
        <f t="shared" si="10"/>
        <v>0</v>
      </c>
      <c r="D104" s="177">
        <f t="shared" si="10"/>
        <v>0</v>
      </c>
      <c r="E104" s="285"/>
      <c r="F104" s="253"/>
    </row>
    <row r="105" spans="1:6" ht="12.75" customHeight="1" x14ac:dyDescent="0.2">
      <c r="A105" s="178">
        <v>32</v>
      </c>
      <c r="B105" s="176" t="s">
        <v>14</v>
      </c>
      <c r="C105" s="177">
        <f t="shared" si="10"/>
        <v>0</v>
      </c>
      <c r="D105" s="177">
        <f t="shared" si="10"/>
        <v>0</v>
      </c>
      <c r="E105" s="285"/>
      <c r="F105" s="253"/>
    </row>
    <row r="106" spans="1:6" ht="12.75" customHeight="1" x14ac:dyDescent="0.2">
      <c r="A106" s="179">
        <v>323</v>
      </c>
      <c r="B106" s="92" t="s">
        <v>109</v>
      </c>
      <c r="C106" s="180">
        <f t="shared" si="10"/>
        <v>0</v>
      </c>
      <c r="D106" s="180">
        <f t="shared" si="10"/>
        <v>0</v>
      </c>
      <c r="E106" s="286"/>
      <c r="F106" s="253"/>
    </row>
    <row r="107" spans="1:6" ht="12.75" customHeight="1" x14ac:dyDescent="0.2">
      <c r="A107" s="181">
        <v>3237</v>
      </c>
      <c r="B107" s="144" t="s">
        <v>116</v>
      </c>
      <c r="C107" s="182">
        <v>0</v>
      </c>
      <c r="D107" s="182">
        <v>0</v>
      </c>
      <c r="E107" s="287"/>
      <c r="F107" s="253"/>
    </row>
    <row r="108" spans="1:6" ht="12.75" customHeight="1" x14ac:dyDescent="0.2">
      <c r="A108" s="183" t="s">
        <v>246</v>
      </c>
      <c r="B108" s="184" t="s">
        <v>247</v>
      </c>
      <c r="C108" s="185">
        <f t="shared" ref="C108:D112" si="11">C109</f>
        <v>531</v>
      </c>
      <c r="D108" s="185">
        <f t="shared" si="11"/>
        <v>531</v>
      </c>
      <c r="E108" s="288">
        <f>D108/C108*100</f>
        <v>100</v>
      </c>
      <c r="F108" s="253"/>
    </row>
    <row r="109" spans="1:6" ht="12.75" customHeight="1" x14ac:dyDescent="0.2">
      <c r="A109" s="101" t="s">
        <v>233</v>
      </c>
      <c r="B109" s="152" t="s">
        <v>234</v>
      </c>
      <c r="C109" s="149">
        <f t="shared" si="11"/>
        <v>531</v>
      </c>
      <c r="D109" s="149">
        <f t="shared" si="11"/>
        <v>531</v>
      </c>
      <c r="E109" s="289"/>
      <c r="F109" s="253"/>
    </row>
    <row r="110" spans="1:6" ht="12.75" customHeight="1" x14ac:dyDescent="0.2">
      <c r="A110" s="161">
        <v>3</v>
      </c>
      <c r="B110" s="162" t="s">
        <v>223</v>
      </c>
      <c r="C110" s="139">
        <f t="shared" si="11"/>
        <v>531</v>
      </c>
      <c r="D110" s="139">
        <f t="shared" si="11"/>
        <v>531</v>
      </c>
      <c r="E110" s="270"/>
      <c r="F110" s="253"/>
    </row>
    <row r="111" spans="1:6" ht="12.75" customHeight="1" x14ac:dyDescent="0.2">
      <c r="A111" s="91">
        <v>32</v>
      </c>
      <c r="B111" s="92" t="s">
        <v>14</v>
      </c>
      <c r="C111" s="93">
        <f t="shared" si="11"/>
        <v>531</v>
      </c>
      <c r="D111" s="93">
        <f t="shared" si="11"/>
        <v>531</v>
      </c>
      <c r="E111" s="252"/>
      <c r="F111" s="253"/>
    </row>
    <row r="112" spans="1:6" ht="12.75" customHeight="1" x14ac:dyDescent="0.2">
      <c r="A112" s="179">
        <v>323</v>
      </c>
      <c r="B112" s="92" t="s">
        <v>109</v>
      </c>
      <c r="C112" s="180">
        <f t="shared" si="11"/>
        <v>531</v>
      </c>
      <c r="D112" s="180">
        <f t="shared" si="11"/>
        <v>531</v>
      </c>
      <c r="E112" s="286"/>
      <c r="F112" s="253"/>
    </row>
    <row r="113" spans="1:6" ht="12.75" customHeight="1" x14ac:dyDescent="0.2">
      <c r="A113" s="181">
        <v>3237</v>
      </c>
      <c r="B113" s="144" t="s">
        <v>116</v>
      </c>
      <c r="C113" s="182">
        <v>531</v>
      </c>
      <c r="D113" s="182">
        <v>531</v>
      </c>
      <c r="E113" s="287"/>
      <c r="F113" s="253"/>
    </row>
    <row r="114" spans="1:6" ht="12.75" customHeight="1" x14ac:dyDescent="0.2">
      <c r="A114" s="98" t="s">
        <v>335</v>
      </c>
      <c r="B114" s="146" t="s">
        <v>302</v>
      </c>
      <c r="C114" s="147">
        <f t="shared" ref="C114:D115" si="12">C115</f>
        <v>12915.47</v>
      </c>
      <c r="D114" s="147">
        <f>D115</f>
        <v>16315.439999999999</v>
      </c>
      <c r="E114" s="283">
        <f>D114/C114*100</f>
        <v>126.3247872512576</v>
      </c>
      <c r="F114" s="253"/>
    </row>
    <row r="115" spans="1:6" ht="12.75" customHeight="1" x14ac:dyDescent="0.2">
      <c r="A115" s="101" t="s">
        <v>233</v>
      </c>
      <c r="B115" s="152" t="s">
        <v>234</v>
      </c>
      <c r="C115" s="149">
        <f t="shared" si="12"/>
        <v>12915.47</v>
      </c>
      <c r="D115" s="149">
        <f t="shared" si="12"/>
        <v>16315.439999999999</v>
      </c>
      <c r="E115" s="289"/>
      <c r="F115" s="253"/>
    </row>
    <row r="116" spans="1:6" ht="12.75" customHeight="1" x14ac:dyDescent="0.2">
      <c r="A116" s="161">
        <v>3</v>
      </c>
      <c r="B116" s="162" t="s">
        <v>223</v>
      </c>
      <c r="C116" s="186">
        <f>C117+C124</f>
        <v>12915.47</v>
      </c>
      <c r="D116" s="139">
        <f>D117+D124</f>
        <v>16315.439999999999</v>
      </c>
      <c r="E116" s="270"/>
      <c r="F116" s="253"/>
    </row>
    <row r="117" spans="1:6" ht="12.75" customHeight="1" x14ac:dyDescent="0.2">
      <c r="A117" s="140">
        <v>31</v>
      </c>
      <c r="B117" s="118" t="s">
        <v>5</v>
      </c>
      <c r="C117" s="141">
        <f>C118+C120+C122</f>
        <v>12299.34</v>
      </c>
      <c r="D117" s="141">
        <f>D118+D120+D122</f>
        <v>15527.23</v>
      </c>
      <c r="E117" s="280"/>
      <c r="F117" s="253"/>
    </row>
    <row r="118" spans="1:6" ht="12.75" customHeight="1" x14ac:dyDescent="0.2">
      <c r="A118" s="91">
        <v>311</v>
      </c>
      <c r="B118" s="92" t="s">
        <v>29</v>
      </c>
      <c r="C118" s="93">
        <f>C119</f>
        <v>10111.01</v>
      </c>
      <c r="D118" s="93">
        <f>D119</f>
        <v>12524.64</v>
      </c>
      <c r="E118" s="252"/>
      <c r="F118" s="253"/>
    </row>
    <row r="119" spans="1:6" ht="12.75" customHeight="1" x14ac:dyDescent="0.2">
      <c r="A119" s="110">
        <v>3111</v>
      </c>
      <c r="B119" s="144" t="s">
        <v>30</v>
      </c>
      <c r="C119" s="113">
        <v>10111.01</v>
      </c>
      <c r="D119" s="113">
        <v>12524.64</v>
      </c>
      <c r="E119" s="261"/>
      <c r="F119" s="253"/>
    </row>
    <row r="120" spans="1:6" ht="12.75" customHeight="1" x14ac:dyDescent="0.2">
      <c r="A120" s="91">
        <v>312</v>
      </c>
      <c r="B120" s="92" t="s">
        <v>96</v>
      </c>
      <c r="C120" s="93">
        <f>C121</f>
        <v>520</v>
      </c>
      <c r="D120" s="93">
        <f>D121</f>
        <v>936</v>
      </c>
      <c r="E120" s="252"/>
      <c r="F120" s="253"/>
    </row>
    <row r="121" spans="1:6" ht="12.75" customHeight="1" x14ac:dyDescent="0.2">
      <c r="A121" s="110">
        <v>3121</v>
      </c>
      <c r="B121" s="144" t="s">
        <v>96</v>
      </c>
      <c r="C121" s="113">
        <v>520</v>
      </c>
      <c r="D121" s="113">
        <v>936</v>
      </c>
      <c r="E121" s="261"/>
      <c r="F121" s="253"/>
    </row>
    <row r="122" spans="1:6" ht="12.75" customHeight="1" x14ac:dyDescent="0.2">
      <c r="A122" s="91">
        <v>313</v>
      </c>
      <c r="B122" s="92" t="s">
        <v>97</v>
      </c>
      <c r="C122" s="93">
        <f>C123</f>
        <v>1668.33</v>
      </c>
      <c r="D122" s="93">
        <f>D123</f>
        <v>2066.59</v>
      </c>
      <c r="E122" s="252"/>
      <c r="F122" s="253"/>
    </row>
    <row r="123" spans="1:6" ht="12.75" customHeight="1" x14ac:dyDescent="0.2">
      <c r="A123" s="110">
        <v>3132</v>
      </c>
      <c r="B123" s="187" t="s">
        <v>98</v>
      </c>
      <c r="C123" s="188">
        <v>1668.33</v>
      </c>
      <c r="D123" s="188">
        <v>2066.59</v>
      </c>
      <c r="E123" s="290"/>
      <c r="F123" s="253"/>
    </row>
    <row r="124" spans="1:6" ht="12.75" customHeight="1" x14ac:dyDescent="0.2">
      <c r="A124" s="140">
        <v>32</v>
      </c>
      <c r="B124" s="118" t="s">
        <v>14</v>
      </c>
      <c r="C124" s="141">
        <f>C125</f>
        <v>616.13</v>
      </c>
      <c r="D124" s="141">
        <f>D125</f>
        <v>788.20999999999992</v>
      </c>
      <c r="E124" s="280"/>
      <c r="F124" s="253"/>
    </row>
    <row r="125" spans="1:6" ht="12.75" customHeight="1" x14ac:dyDescent="0.2">
      <c r="A125" s="91">
        <v>321</v>
      </c>
      <c r="B125" s="92" t="s">
        <v>31</v>
      </c>
      <c r="C125" s="93">
        <f>C126+C127</f>
        <v>616.13</v>
      </c>
      <c r="D125" s="93">
        <f>D126+D127</f>
        <v>788.20999999999992</v>
      </c>
      <c r="E125" s="252"/>
      <c r="F125" s="253"/>
    </row>
    <row r="126" spans="1:6" ht="12.75" customHeight="1" x14ac:dyDescent="0.2">
      <c r="A126" s="110">
        <v>3211</v>
      </c>
      <c r="B126" s="144" t="s">
        <v>32</v>
      </c>
      <c r="C126" s="113">
        <v>31.2</v>
      </c>
      <c r="D126" s="113">
        <v>42.9</v>
      </c>
      <c r="E126" s="261"/>
      <c r="F126" s="253"/>
    </row>
    <row r="127" spans="1:6" ht="12.75" customHeight="1" x14ac:dyDescent="0.2">
      <c r="A127" s="110">
        <v>3212</v>
      </c>
      <c r="B127" s="144" t="s">
        <v>99</v>
      </c>
      <c r="C127" s="113">
        <v>584.92999999999995</v>
      </c>
      <c r="D127" s="113">
        <v>745.31</v>
      </c>
      <c r="E127" s="261"/>
      <c r="F127" s="253"/>
    </row>
    <row r="128" spans="1:6" ht="12.75" customHeight="1" x14ac:dyDescent="0.2">
      <c r="A128" s="101" t="s">
        <v>336</v>
      </c>
      <c r="B128" s="152" t="s">
        <v>337</v>
      </c>
      <c r="C128" s="149">
        <f t="shared" ref="C128:D128" si="13">C129</f>
        <v>36759.360000000001</v>
      </c>
      <c r="D128" s="149">
        <f t="shared" si="13"/>
        <v>46436.17</v>
      </c>
      <c r="E128" s="289">
        <f>D128/C128*100</f>
        <v>126.32475102939769</v>
      </c>
      <c r="F128" s="253"/>
    </row>
    <row r="129" spans="1:6" ht="12.75" customHeight="1" x14ac:dyDescent="0.2">
      <c r="A129" s="161">
        <v>3</v>
      </c>
      <c r="B129" s="162" t="s">
        <v>223</v>
      </c>
      <c r="C129" s="139">
        <f>C130+C137</f>
        <v>36759.360000000001</v>
      </c>
      <c r="D129" s="139">
        <f>D130+D137</f>
        <v>46436.17</v>
      </c>
      <c r="E129" s="270"/>
      <c r="F129" s="253"/>
    </row>
    <row r="130" spans="1:6" ht="12.75" customHeight="1" x14ac:dyDescent="0.2">
      <c r="A130" s="140">
        <v>31</v>
      </c>
      <c r="B130" s="118" t="s">
        <v>5</v>
      </c>
      <c r="C130" s="141">
        <f>C131+C133+C135</f>
        <v>35005.74</v>
      </c>
      <c r="D130" s="141">
        <f>D131+D133+D135</f>
        <v>44192.78</v>
      </c>
      <c r="E130" s="280"/>
      <c r="F130" s="253"/>
    </row>
    <row r="131" spans="1:6" ht="12.75" customHeight="1" x14ac:dyDescent="0.2">
      <c r="A131" s="91">
        <v>311</v>
      </c>
      <c r="B131" s="92" t="s">
        <v>29</v>
      </c>
      <c r="C131" s="93">
        <f>C132</f>
        <v>28777.48</v>
      </c>
      <c r="D131" s="93">
        <f>D132</f>
        <v>35647.050000000003</v>
      </c>
      <c r="E131" s="252"/>
      <c r="F131" s="253"/>
    </row>
    <row r="132" spans="1:6" ht="12.75" customHeight="1" x14ac:dyDescent="0.2">
      <c r="A132" s="110">
        <v>3111</v>
      </c>
      <c r="B132" s="144" t="s">
        <v>30</v>
      </c>
      <c r="C132" s="113">
        <v>28777.48</v>
      </c>
      <c r="D132" s="113">
        <v>35647.050000000003</v>
      </c>
      <c r="E132" s="261"/>
      <c r="F132" s="253"/>
    </row>
    <row r="133" spans="1:6" ht="12.75" customHeight="1" x14ac:dyDescent="0.2">
      <c r="A133" s="91">
        <v>312</v>
      </c>
      <c r="B133" s="92" t="s">
        <v>96</v>
      </c>
      <c r="C133" s="93">
        <f>C134</f>
        <v>1480</v>
      </c>
      <c r="D133" s="93">
        <f>D134</f>
        <v>2664</v>
      </c>
      <c r="E133" s="252"/>
      <c r="F133" s="253"/>
    </row>
    <row r="134" spans="1:6" ht="12.75" customHeight="1" x14ac:dyDescent="0.2">
      <c r="A134" s="110">
        <v>3121</v>
      </c>
      <c r="B134" s="144" t="s">
        <v>96</v>
      </c>
      <c r="C134" s="113">
        <v>1480</v>
      </c>
      <c r="D134" s="113">
        <v>2664</v>
      </c>
      <c r="E134" s="261"/>
      <c r="F134" s="253"/>
    </row>
    <row r="135" spans="1:6" ht="12.75" customHeight="1" x14ac:dyDescent="0.2">
      <c r="A135" s="91">
        <v>313</v>
      </c>
      <c r="B135" s="92" t="s">
        <v>97</v>
      </c>
      <c r="C135" s="93">
        <f>C136</f>
        <v>4748.26</v>
      </c>
      <c r="D135" s="93">
        <f>D136</f>
        <v>5881.73</v>
      </c>
      <c r="E135" s="252"/>
      <c r="F135" s="253"/>
    </row>
    <row r="136" spans="1:6" ht="12.75" customHeight="1" x14ac:dyDescent="0.2">
      <c r="A136" s="110">
        <v>3132</v>
      </c>
      <c r="B136" s="187" t="s">
        <v>98</v>
      </c>
      <c r="C136" s="188">
        <v>4748.26</v>
      </c>
      <c r="D136" s="188">
        <v>5881.73</v>
      </c>
      <c r="E136" s="290"/>
      <c r="F136" s="253"/>
    </row>
    <row r="137" spans="1:6" ht="12.75" customHeight="1" x14ac:dyDescent="0.2">
      <c r="A137" s="140">
        <v>32</v>
      </c>
      <c r="B137" s="118" t="s">
        <v>14</v>
      </c>
      <c r="C137" s="141">
        <f>C138</f>
        <v>1753.62</v>
      </c>
      <c r="D137" s="141">
        <f>D138</f>
        <v>2243.39</v>
      </c>
      <c r="E137" s="280"/>
      <c r="F137" s="253"/>
    </row>
    <row r="138" spans="1:6" ht="12.75" customHeight="1" x14ac:dyDescent="0.2">
      <c r="A138" s="91">
        <v>321</v>
      </c>
      <c r="B138" s="92" t="s">
        <v>31</v>
      </c>
      <c r="C138" s="93">
        <f>C139+C140</f>
        <v>1753.62</v>
      </c>
      <c r="D138" s="93">
        <f>D139+D140</f>
        <v>2243.39</v>
      </c>
      <c r="E138" s="252"/>
      <c r="F138" s="253"/>
    </row>
    <row r="139" spans="1:6" ht="12.75" customHeight="1" x14ac:dyDescent="0.2">
      <c r="A139" s="110">
        <v>3211</v>
      </c>
      <c r="B139" s="144" t="s">
        <v>32</v>
      </c>
      <c r="C139" s="113">
        <v>88.8</v>
      </c>
      <c r="D139" s="113">
        <v>122.1</v>
      </c>
      <c r="E139" s="261"/>
      <c r="F139" s="253"/>
    </row>
    <row r="140" spans="1:6" ht="12.75" customHeight="1" x14ac:dyDescent="0.2">
      <c r="A140" s="110">
        <v>3212</v>
      </c>
      <c r="B140" s="144" t="s">
        <v>99</v>
      </c>
      <c r="C140" s="113">
        <v>1664.82</v>
      </c>
      <c r="D140" s="113">
        <v>2121.29</v>
      </c>
      <c r="E140" s="261"/>
      <c r="F140" s="253"/>
    </row>
    <row r="141" spans="1:6" s="243" customFormat="1" ht="12.75" customHeight="1" x14ac:dyDescent="0.2">
      <c r="A141" s="337" t="s">
        <v>338</v>
      </c>
      <c r="B141" s="338" t="s">
        <v>339</v>
      </c>
      <c r="C141" s="339">
        <f>C142</f>
        <v>4700</v>
      </c>
      <c r="D141" s="339">
        <f>D142</f>
        <v>1333.29</v>
      </c>
      <c r="E141" s="340">
        <f>D141/C141*100</f>
        <v>28.367872340425532</v>
      </c>
      <c r="F141" s="253"/>
    </row>
    <row r="142" spans="1:6" s="243" customFormat="1" ht="12.75" customHeight="1" x14ac:dyDescent="0.2">
      <c r="A142" s="210" t="s">
        <v>233</v>
      </c>
      <c r="B142" s="192" t="s">
        <v>234</v>
      </c>
      <c r="C142" s="310">
        <f>C143</f>
        <v>4700</v>
      </c>
      <c r="D142" s="310">
        <f>D143</f>
        <v>1333.29</v>
      </c>
      <c r="E142" s="311"/>
      <c r="F142" s="253"/>
    </row>
    <row r="143" spans="1:6" s="243" customFormat="1" ht="12.75" customHeight="1" x14ac:dyDescent="0.2">
      <c r="A143" s="308">
        <v>3</v>
      </c>
      <c r="B143" s="192" t="s">
        <v>223</v>
      </c>
      <c r="C143" s="310">
        <f>C144+C151</f>
        <v>4700</v>
      </c>
      <c r="D143" s="310">
        <f>D144+D151</f>
        <v>1333.29</v>
      </c>
      <c r="E143" s="311"/>
      <c r="F143" s="253"/>
    </row>
    <row r="144" spans="1:6" s="243" customFormat="1" ht="12.75" customHeight="1" x14ac:dyDescent="0.2">
      <c r="A144" s="117">
        <v>31</v>
      </c>
      <c r="B144" s="118" t="s">
        <v>5</v>
      </c>
      <c r="C144" s="246">
        <f>C145+C147+C149</f>
        <v>4520</v>
      </c>
      <c r="D144" s="246">
        <f>D145+D147+D149</f>
        <v>1266.94</v>
      </c>
      <c r="E144" s="298"/>
      <c r="F144" s="253"/>
    </row>
    <row r="145" spans="1:6" s="243" customFormat="1" ht="12.75" customHeight="1" x14ac:dyDescent="0.2">
      <c r="A145" s="179">
        <v>311</v>
      </c>
      <c r="B145" s="92" t="s">
        <v>29</v>
      </c>
      <c r="C145" s="180">
        <f>C146</f>
        <v>3450</v>
      </c>
      <c r="D145" s="180">
        <f>D146</f>
        <v>1087.5</v>
      </c>
      <c r="E145" s="286"/>
      <c r="F145" s="253"/>
    </row>
    <row r="146" spans="1:6" s="243" customFormat="1" ht="12.75" customHeight="1" x14ac:dyDescent="0.2">
      <c r="A146" s="181">
        <v>3111</v>
      </c>
      <c r="B146" s="144" t="s">
        <v>30</v>
      </c>
      <c r="C146" s="182">
        <v>3450</v>
      </c>
      <c r="D146" s="182">
        <v>1087.5</v>
      </c>
      <c r="E146" s="287"/>
      <c r="F146" s="253"/>
    </row>
    <row r="147" spans="1:6" s="243" customFormat="1" ht="12.75" customHeight="1" x14ac:dyDescent="0.2">
      <c r="A147" s="179">
        <v>312</v>
      </c>
      <c r="B147" s="92" t="s">
        <v>96</v>
      </c>
      <c r="C147" s="180">
        <f>C148</f>
        <v>500</v>
      </c>
      <c r="D147" s="180">
        <f>D148</f>
        <v>0</v>
      </c>
      <c r="E147" s="286"/>
      <c r="F147" s="253"/>
    </row>
    <row r="148" spans="1:6" s="243" customFormat="1" ht="12.75" customHeight="1" x14ac:dyDescent="0.2">
      <c r="A148" s="181">
        <v>3121</v>
      </c>
      <c r="B148" s="144" t="s">
        <v>96</v>
      </c>
      <c r="C148" s="182">
        <v>500</v>
      </c>
      <c r="D148" s="182">
        <v>0</v>
      </c>
      <c r="E148" s="287"/>
      <c r="F148" s="253"/>
    </row>
    <row r="149" spans="1:6" s="243" customFormat="1" ht="12.75" customHeight="1" x14ac:dyDescent="0.2">
      <c r="A149" s="179">
        <v>313</v>
      </c>
      <c r="B149" s="92" t="s">
        <v>97</v>
      </c>
      <c r="C149" s="180">
        <f>C150</f>
        <v>570</v>
      </c>
      <c r="D149" s="180">
        <f>D150</f>
        <v>179.44</v>
      </c>
      <c r="E149" s="286"/>
      <c r="F149" s="253"/>
    </row>
    <row r="150" spans="1:6" s="243" customFormat="1" ht="12.75" customHeight="1" x14ac:dyDescent="0.2">
      <c r="A150" s="181">
        <v>3132</v>
      </c>
      <c r="B150" s="144" t="s">
        <v>98</v>
      </c>
      <c r="C150" s="182">
        <v>570</v>
      </c>
      <c r="D150" s="182">
        <v>179.44</v>
      </c>
      <c r="E150" s="287"/>
      <c r="F150" s="253"/>
    </row>
    <row r="151" spans="1:6" s="243" customFormat="1" ht="12.75" customHeight="1" x14ac:dyDescent="0.2">
      <c r="A151" s="308">
        <v>32</v>
      </c>
      <c r="B151" s="192" t="s">
        <v>14</v>
      </c>
      <c r="C151" s="310">
        <f>C152</f>
        <v>180</v>
      </c>
      <c r="D151" s="310">
        <f>D152</f>
        <v>66.349999999999994</v>
      </c>
      <c r="E151" s="311"/>
      <c r="F151" s="253"/>
    </row>
    <row r="152" spans="1:6" s="243" customFormat="1" ht="12.75" customHeight="1" x14ac:dyDescent="0.2">
      <c r="A152" s="179">
        <v>321</v>
      </c>
      <c r="B152" s="92" t="s">
        <v>31</v>
      </c>
      <c r="C152" s="180">
        <f>C153+C154</f>
        <v>180</v>
      </c>
      <c r="D152" s="180">
        <f>D153+D154</f>
        <v>66.349999999999994</v>
      </c>
      <c r="E152" s="286"/>
      <c r="F152" s="253"/>
    </row>
    <row r="153" spans="1:6" s="243" customFormat="1" ht="12.75" customHeight="1" x14ac:dyDescent="0.2">
      <c r="A153" s="181">
        <v>3211</v>
      </c>
      <c r="B153" s="144" t="s">
        <v>32</v>
      </c>
      <c r="C153" s="182">
        <v>30</v>
      </c>
      <c r="D153" s="182">
        <v>0</v>
      </c>
      <c r="E153" s="287"/>
      <c r="F153" s="253"/>
    </row>
    <row r="154" spans="1:6" s="243" customFormat="1" ht="12.75" customHeight="1" x14ac:dyDescent="0.2">
      <c r="A154" s="181">
        <v>3212</v>
      </c>
      <c r="B154" s="144" t="s">
        <v>340</v>
      </c>
      <c r="C154" s="182">
        <v>150</v>
      </c>
      <c r="D154" s="182">
        <v>66.349999999999994</v>
      </c>
      <c r="E154" s="287"/>
      <c r="F154" s="253"/>
    </row>
    <row r="155" spans="1:6" ht="13.5" customHeight="1" x14ac:dyDescent="0.2">
      <c r="A155" s="189" t="s">
        <v>248</v>
      </c>
      <c r="B155" s="190" t="s">
        <v>249</v>
      </c>
      <c r="C155" s="191">
        <f t="shared" ref="C155:D159" si="14">C156</f>
        <v>5383.75</v>
      </c>
      <c r="D155" s="191">
        <f t="shared" si="14"/>
        <v>10140.75</v>
      </c>
      <c r="E155" s="291">
        <f>D155/C155*100</f>
        <v>188.35848618527976</v>
      </c>
      <c r="F155" s="253"/>
    </row>
    <row r="156" spans="1:6" ht="12.75" customHeight="1" x14ac:dyDescent="0.2">
      <c r="A156" s="146" t="s">
        <v>250</v>
      </c>
      <c r="B156" s="146" t="s">
        <v>251</v>
      </c>
      <c r="C156" s="159">
        <f t="shared" si="14"/>
        <v>5383.75</v>
      </c>
      <c r="D156" s="159">
        <f t="shared" si="14"/>
        <v>10140.75</v>
      </c>
      <c r="E156" s="278"/>
      <c r="F156" s="253"/>
    </row>
    <row r="157" spans="1:6" ht="12.75" customHeight="1" x14ac:dyDescent="0.2">
      <c r="A157" s="101" t="s">
        <v>233</v>
      </c>
      <c r="B157" s="152" t="s">
        <v>234</v>
      </c>
      <c r="C157" s="160">
        <f t="shared" si="14"/>
        <v>5383.75</v>
      </c>
      <c r="D157" s="160">
        <f t="shared" si="14"/>
        <v>10140.75</v>
      </c>
      <c r="E157" s="279"/>
      <c r="F157" s="253"/>
    </row>
    <row r="158" spans="1:6" ht="25.5" x14ac:dyDescent="0.2">
      <c r="A158" s="137">
        <v>4</v>
      </c>
      <c r="B158" s="192" t="s">
        <v>6</v>
      </c>
      <c r="C158" s="139">
        <f>C159+C165</f>
        <v>5383.75</v>
      </c>
      <c r="D158" s="139">
        <f t="shared" si="14"/>
        <v>10140.75</v>
      </c>
      <c r="E158" s="270"/>
      <c r="F158" s="253"/>
    </row>
    <row r="159" spans="1:6" ht="25.5" x14ac:dyDescent="0.2">
      <c r="A159" s="140">
        <v>42</v>
      </c>
      <c r="B159" s="118" t="s">
        <v>252</v>
      </c>
      <c r="C159" s="141">
        <f t="shared" si="14"/>
        <v>5383.75</v>
      </c>
      <c r="D159" s="141">
        <f t="shared" si="14"/>
        <v>10140.75</v>
      </c>
      <c r="E159" s="280"/>
      <c r="F159" s="253"/>
    </row>
    <row r="160" spans="1:6" x14ac:dyDescent="0.2">
      <c r="A160" s="91">
        <v>422</v>
      </c>
      <c r="B160" s="92" t="s">
        <v>135</v>
      </c>
      <c r="C160" s="93">
        <f>C161+C162+C163+C164</f>
        <v>5383.75</v>
      </c>
      <c r="D160" s="93">
        <f>D161+D162+D163+D164</f>
        <v>10140.75</v>
      </c>
      <c r="E160" s="252"/>
      <c r="F160" s="253"/>
    </row>
    <row r="161" spans="1:6" x14ac:dyDescent="0.2">
      <c r="A161" s="110">
        <v>4221</v>
      </c>
      <c r="B161" s="144" t="s">
        <v>253</v>
      </c>
      <c r="C161" s="113">
        <v>0</v>
      </c>
      <c r="D161" s="113">
        <v>3725</v>
      </c>
      <c r="E161" s="261"/>
      <c r="F161" s="253"/>
    </row>
    <row r="162" spans="1:6" x14ac:dyDescent="0.2">
      <c r="A162" s="110">
        <v>4223</v>
      </c>
      <c r="B162" s="144" t="s">
        <v>254</v>
      </c>
      <c r="C162" s="113">
        <v>5383.75</v>
      </c>
      <c r="D162" s="113">
        <v>6415.75</v>
      </c>
      <c r="E162" s="261"/>
      <c r="F162" s="253"/>
    </row>
    <row r="163" spans="1:6" x14ac:dyDescent="0.2">
      <c r="A163" s="110">
        <v>4226</v>
      </c>
      <c r="B163" s="144" t="s">
        <v>255</v>
      </c>
      <c r="C163" s="113">
        <v>0</v>
      </c>
      <c r="D163" s="113">
        <v>0</v>
      </c>
      <c r="E163" s="261"/>
      <c r="F163" s="253"/>
    </row>
    <row r="164" spans="1:6" ht="25.5" x14ac:dyDescent="0.2">
      <c r="A164" s="110">
        <v>4227</v>
      </c>
      <c r="B164" s="144" t="s">
        <v>256</v>
      </c>
      <c r="C164" s="113">
        <v>0</v>
      </c>
      <c r="D164" s="113">
        <v>0</v>
      </c>
      <c r="E164" s="261"/>
      <c r="F164" s="253"/>
    </row>
    <row r="165" spans="1:6" ht="25.5" x14ac:dyDescent="0.2">
      <c r="A165" s="179">
        <v>45</v>
      </c>
      <c r="B165" s="92" t="s">
        <v>257</v>
      </c>
      <c r="C165" s="180">
        <f t="shared" ref="C165:D166" si="15">C166</f>
        <v>0</v>
      </c>
      <c r="D165" s="180">
        <f t="shared" si="15"/>
        <v>0</v>
      </c>
      <c r="E165" s="286"/>
      <c r="F165" s="253"/>
    </row>
    <row r="166" spans="1:6" ht="25.5" x14ac:dyDescent="0.2">
      <c r="A166" s="179">
        <v>451</v>
      </c>
      <c r="B166" s="92" t="s">
        <v>258</v>
      </c>
      <c r="C166" s="180">
        <f t="shared" si="15"/>
        <v>0</v>
      </c>
      <c r="D166" s="180">
        <f t="shared" si="15"/>
        <v>0</v>
      </c>
      <c r="E166" s="286"/>
      <c r="F166" s="253"/>
    </row>
    <row r="167" spans="1:6" ht="25.5" x14ac:dyDescent="0.2">
      <c r="A167" s="181">
        <v>4511</v>
      </c>
      <c r="B167" s="144" t="s">
        <v>258</v>
      </c>
      <c r="C167" s="182">
        <v>0</v>
      </c>
      <c r="D167" s="182">
        <v>0</v>
      </c>
      <c r="E167" s="287"/>
      <c r="F167" s="253"/>
    </row>
    <row r="168" spans="1:6" x14ac:dyDescent="0.2">
      <c r="A168" s="114" t="s">
        <v>259</v>
      </c>
      <c r="B168" s="115" t="s">
        <v>260</v>
      </c>
      <c r="C168" s="193">
        <f t="shared" ref="C168:D172" si="16">C169</f>
        <v>600</v>
      </c>
      <c r="D168" s="193">
        <f t="shared" si="16"/>
        <v>600</v>
      </c>
      <c r="E168" s="267">
        <f>D168/C168*100</f>
        <v>100</v>
      </c>
      <c r="F168" s="253"/>
    </row>
    <row r="169" spans="1:6" x14ac:dyDescent="0.2">
      <c r="A169" s="170" t="s">
        <v>261</v>
      </c>
      <c r="B169" s="146" t="s">
        <v>234</v>
      </c>
      <c r="C169" s="171">
        <f t="shared" si="16"/>
        <v>600</v>
      </c>
      <c r="D169" s="171">
        <f t="shared" si="16"/>
        <v>600</v>
      </c>
      <c r="E169" s="292"/>
      <c r="F169" s="253"/>
    </row>
    <row r="170" spans="1:6" ht="25.5" x14ac:dyDescent="0.2">
      <c r="A170" s="194">
        <v>4</v>
      </c>
      <c r="B170" s="195" t="s">
        <v>6</v>
      </c>
      <c r="C170" s="196">
        <f t="shared" si="16"/>
        <v>600</v>
      </c>
      <c r="D170" s="196">
        <f t="shared" si="16"/>
        <v>600</v>
      </c>
      <c r="E170" s="293"/>
      <c r="F170" s="253"/>
    </row>
    <row r="171" spans="1:6" ht="25.5" x14ac:dyDescent="0.2">
      <c r="A171" s="179">
        <v>42</v>
      </c>
      <c r="B171" s="118" t="s">
        <v>252</v>
      </c>
      <c r="C171" s="180">
        <f t="shared" si="16"/>
        <v>600</v>
      </c>
      <c r="D171" s="180">
        <f t="shared" si="16"/>
        <v>600</v>
      </c>
      <c r="E171" s="286"/>
      <c r="F171" s="253"/>
    </row>
    <row r="172" spans="1:6" ht="25.5" x14ac:dyDescent="0.2">
      <c r="A172" s="179">
        <v>424</v>
      </c>
      <c r="B172" s="92" t="s">
        <v>139</v>
      </c>
      <c r="C172" s="180">
        <f t="shared" si="16"/>
        <v>600</v>
      </c>
      <c r="D172" s="180">
        <f t="shared" si="16"/>
        <v>600</v>
      </c>
      <c r="E172" s="286"/>
      <c r="F172" s="253"/>
    </row>
    <row r="173" spans="1:6" x14ac:dyDescent="0.2">
      <c r="A173" s="181">
        <v>4241</v>
      </c>
      <c r="B173" s="144" t="s">
        <v>140</v>
      </c>
      <c r="C173" s="182">
        <v>600</v>
      </c>
      <c r="D173" s="182">
        <v>600</v>
      </c>
      <c r="E173" s="287"/>
      <c r="F173" s="253"/>
    </row>
    <row r="174" spans="1:6" ht="28.5" customHeight="1" x14ac:dyDescent="0.2">
      <c r="A174" s="96" t="s">
        <v>262</v>
      </c>
      <c r="B174" s="115" t="s">
        <v>263</v>
      </c>
      <c r="C174" s="131">
        <f t="shared" ref="C174:D179" si="17">C175</f>
        <v>11151.25</v>
      </c>
      <c r="D174" s="131">
        <f t="shared" si="17"/>
        <v>11151.25</v>
      </c>
      <c r="E174" s="267">
        <f>D174/C174*100</f>
        <v>100</v>
      </c>
      <c r="F174" s="253"/>
    </row>
    <row r="175" spans="1:6" ht="24" customHeight="1" x14ac:dyDescent="0.2">
      <c r="A175" s="183" t="s">
        <v>220</v>
      </c>
      <c r="B175" s="158" t="s">
        <v>263</v>
      </c>
      <c r="C175" s="147">
        <f t="shared" si="17"/>
        <v>11151.25</v>
      </c>
      <c r="D175" s="147">
        <f t="shared" si="17"/>
        <v>11151.25</v>
      </c>
      <c r="E175" s="283"/>
      <c r="F175" s="253"/>
    </row>
    <row r="176" spans="1:6" ht="15.75" customHeight="1" x14ac:dyDescent="0.2">
      <c r="A176" s="101" t="s">
        <v>233</v>
      </c>
      <c r="B176" s="152" t="s">
        <v>234</v>
      </c>
      <c r="C176" s="149">
        <f t="shared" si="17"/>
        <v>11151.25</v>
      </c>
      <c r="D176" s="149">
        <f t="shared" si="17"/>
        <v>11151.25</v>
      </c>
      <c r="E176" s="289"/>
      <c r="F176" s="253"/>
    </row>
    <row r="177" spans="1:6" x14ac:dyDescent="0.2">
      <c r="A177" s="197">
        <v>3</v>
      </c>
      <c r="B177" s="162" t="s">
        <v>223</v>
      </c>
      <c r="C177" s="139">
        <f t="shared" si="17"/>
        <v>11151.25</v>
      </c>
      <c r="D177" s="139">
        <f t="shared" si="17"/>
        <v>11151.25</v>
      </c>
      <c r="E177" s="270"/>
      <c r="F177" s="253"/>
    </row>
    <row r="178" spans="1:6" x14ac:dyDescent="0.2">
      <c r="A178" s="163">
        <v>32</v>
      </c>
      <c r="B178" s="164" t="s">
        <v>14</v>
      </c>
      <c r="C178" s="141">
        <f t="shared" si="17"/>
        <v>11151.25</v>
      </c>
      <c r="D178" s="141">
        <f t="shared" si="17"/>
        <v>11151.25</v>
      </c>
      <c r="E178" s="280"/>
      <c r="F178" s="253"/>
    </row>
    <row r="179" spans="1:6" x14ac:dyDescent="0.2">
      <c r="A179" s="198">
        <v>323</v>
      </c>
      <c r="B179" s="199" t="s">
        <v>109</v>
      </c>
      <c r="C179" s="93">
        <f t="shared" si="17"/>
        <v>11151.25</v>
      </c>
      <c r="D179" s="93">
        <f t="shared" si="17"/>
        <v>11151.25</v>
      </c>
      <c r="E179" s="252"/>
      <c r="F179" s="253"/>
    </row>
    <row r="180" spans="1:6" ht="18" customHeight="1" x14ac:dyDescent="0.2">
      <c r="A180" s="110">
        <v>3232</v>
      </c>
      <c r="B180" s="144" t="s">
        <v>111</v>
      </c>
      <c r="C180" s="113">
        <v>11151.25</v>
      </c>
      <c r="D180" s="113">
        <v>11151.25</v>
      </c>
      <c r="E180" s="261"/>
      <c r="F180" s="253"/>
    </row>
    <row r="181" spans="1:6" ht="31.5" customHeight="1" x14ac:dyDescent="0.2">
      <c r="A181" s="200" t="s">
        <v>264</v>
      </c>
      <c r="B181" s="201" t="s">
        <v>265</v>
      </c>
      <c r="C181" s="202">
        <f t="shared" ref="C181:D182" si="18">C182</f>
        <v>851517.75</v>
      </c>
      <c r="D181" s="202">
        <f t="shared" si="18"/>
        <v>1039822.04</v>
      </c>
      <c r="E181" s="294">
        <f>D181/C181*100</f>
        <v>122.11395945651162</v>
      </c>
      <c r="F181" s="253"/>
    </row>
    <row r="182" spans="1:6" ht="30" customHeight="1" x14ac:dyDescent="0.2">
      <c r="A182" s="96" t="s">
        <v>266</v>
      </c>
      <c r="B182" s="115" t="s">
        <v>267</v>
      </c>
      <c r="C182" s="95">
        <f t="shared" si="18"/>
        <v>851517.75</v>
      </c>
      <c r="D182" s="95">
        <f t="shared" si="18"/>
        <v>1039822.04</v>
      </c>
      <c r="E182" s="254">
        <f>D182/C182*100</f>
        <v>122.11395945651162</v>
      </c>
      <c r="F182" s="253"/>
    </row>
    <row r="183" spans="1:6" ht="33" customHeight="1" x14ac:dyDescent="0.2">
      <c r="A183" s="96" t="s">
        <v>197</v>
      </c>
      <c r="B183" s="115" t="s">
        <v>267</v>
      </c>
      <c r="C183" s="131">
        <f>C186+C224+C240+C245+C301+C262+C268+C274+C287+C325+C337+C348+C379+C386+C396+C403</f>
        <v>851517.75</v>
      </c>
      <c r="D183" s="131">
        <f>D184+D224+D240+D245+D268+D274+D287+D301+D325+D337+D348+D360+D386+D396+D403</f>
        <v>1039822.04</v>
      </c>
      <c r="E183" s="267"/>
      <c r="F183" s="253"/>
    </row>
    <row r="184" spans="1:6" x14ac:dyDescent="0.2">
      <c r="A184" s="133" t="s">
        <v>220</v>
      </c>
      <c r="B184" s="133" t="s">
        <v>4</v>
      </c>
      <c r="C184" s="166">
        <f>C185</f>
        <v>0</v>
      </c>
      <c r="D184" s="166">
        <f>D185</f>
        <v>463.77000000000004</v>
      </c>
      <c r="E184" s="295">
        <v>0</v>
      </c>
      <c r="F184" s="253"/>
    </row>
    <row r="185" spans="1:6" x14ac:dyDescent="0.2">
      <c r="A185" s="101" t="s">
        <v>268</v>
      </c>
      <c r="B185" s="203" t="s">
        <v>269</v>
      </c>
      <c r="C185" s="168">
        <f>C186</f>
        <v>0</v>
      </c>
      <c r="D185" s="168">
        <f>D187+D214</f>
        <v>463.77000000000004</v>
      </c>
      <c r="E185" s="296"/>
      <c r="F185" s="253"/>
    </row>
    <row r="186" spans="1:6" x14ac:dyDescent="0.2">
      <c r="A186" s="137">
        <v>3</v>
      </c>
      <c r="B186" s="138" t="s">
        <v>223</v>
      </c>
      <c r="C186" s="139">
        <f>C187</f>
        <v>0</v>
      </c>
      <c r="D186" s="139">
        <f>D187</f>
        <v>463.77000000000004</v>
      </c>
      <c r="E186" s="270"/>
      <c r="F186" s="253"/>
    </row>
    <row r="187" spans="1:6" x14ac:dyDescent="0.2">
      <c r="A187" s="140">
        <v>32</v>
      </c>
      <c r="B187" s="118" t="s">
        <v>14</v>
      </c>
      <c r="C187" s="141">
        <f>C188+C192+C198+C208</f>
        <v>0</v>
      </c>
      <c r="D187" s="141">
        <f>D188+D192+D198+D208</f>
        <v>463.77000000000004</v>
      </c>
      <c r="E187" s="280"/>
      <c r="F187" s="253"/>
    </row>
    <row r="188" spans="1:6" x14ac:dyDescent="0.2">
      <c r="A188" s="91">
        <v>321</v>
      </c>
      <c r="B188" s="92" t="s">
        <v>31</v>
      </c>
      <c r="C188" s="93">
        <f>SUM(C189:C191)</f>
        <v>0</v>
      </c>
      <c r="D188" s="93">
        <f>SUM(D189:D191)</f>
        <v>0</v>
      </c>
      <c r="E188" s="252"/>
      <c r="F188" s="253"/>
    </row>
    <row r="189" spans="1:6" x14ac:dyDescent="0.2">
      <c r="A189" s="110">
        <v>3211</v>
      </c>
      <c r="B189" s="144" t="s">
        <v>32</v>
      </c>
      <c r="C189" s="113">
        <v>0</v>
      </c>
      <c r="D189" s="113">
        <v>0</v>
      </c>
      <c r="E189" s="261"/>
      <c r="F189" s="253"/>
    </row>
    <row r="190" spans="1:6" x14ac:dyDescent="0.2">
      <c r="A190" s="110">
        <v>3213</v>
      </c>
      <c r="B190" s="144" t="s">
        <v>100</v>
      </c>
      <c r="C190" s="113">
        <v>0</v>
      </c>
      <c r="D190" s="113">
        <v>0</v>
      </c>
      <c r="E190" s="261"/>
      <c r="F190" s="253"/>
    </row>
    <row r="191" spans="1:6" x14ac:dyDescent="0.2">
      <c r="A191" s="110">
        <v>3214</v>
      </c>
      <c r="B191" s="144" t="s">
        <v>101</v>
      </c>
      <c r="C191" s="113">
        <v>0</v>
      </c>
      <c r="D191" s="113">
        <v>0</v>
      </c>
      <c r="E191" s="261"/>
      <c r="F191" s="253"/>
    </row>
    <row r="192" spans="1:6" x14ac:dyDescent="0.2">
      <c r="A192" s="91">
        <v>322</v>
      </c>
      <c r="B192" s="92" t="s">
        <v>102</v>
      </c>
      <c r="C192" s="93">
        <f>SUM(C193:C197)</f>
        <v>0</v>
      </c>
      <c r="D192" s="93">
        <f>SUM(D193:D197)</f>
        <v>369.07000000000005</v>
      </c>
      <c r="E192" s="252"/>
      <c r="F192" s="253"/>
    </row>
    <row r="193" spans="1:6" x14ac:dyDescent="0.2">
      <c r="A193" s="110">
        <v>3221</v>
      </c>
      <c r="B193" s="144" t="s">
        <v>103</v>
      </c>
      <c r="C193" s="113">
        <v>0</v>
      </c>
      <c r="D193" s="113">
        <v>237.27</v>
      </c>
      <c r="E193" s="261"/>
      <c r="F193" s="253"/>
    </row>
    <row r="194" spans="1:6" x14ac:dyDescent="0.2">
      <c r="A194" s="110">
        <v>3223</v>
      </c>
      <c r="B194" s="144" t="s">
        <v>105</v>
      </c>
      <c r="C194" s="113">
        <v>0</v>
      </c>
      <c r="D194" s="113">
        <v>0</v>
      </c>
      <c r="E194" s="261"/>
      <c r="F194" s="253"/>
    </row>
    <row r="195" spans="1:6" x14ac:dyDescent="0.2">
      <c r="A195" s="110">
        <v>3224</v>
      </c>
      <c r="B195" s="144" t="s">
        <v>230</v>
      </c>
      <c r="C195" s="113">
        <v>0</v>
      </c>
      <c r="D195" s="113">
        <v>0</v>
      </c>
      <c r="E195" s="261"/>
      <c r="F195" s="253"/>
    </row>
    <row r="196" spans="1:6" x14ac:dyDescent="0.2">
      <c r="A196" s="110">
        <v>3225</v>
      </c>
      <c r="B196" s="144" t="s">
        <v>224</v>
      </c>
      <c r="C196" s="113">
        <v>0</v>
      </c>
      <c r="D196" s="113">
        <v>131.80000000000001</v>
      </c>
      <c r="E196" s="261"/>
      <c r="F196" s="253"/>
    </row>
    <row r="197" spans="1:6" ht="24.75" customHeight="1" x14ac:dyDescent="0.2">
      <c r="A197" s="110">
        <v>3227</v>
      </c>
      <c r="B197" s="144" t="s">
        <v>108</v>
      </c>
      <c r="C197" s="113">
        <v>0</v>
      </c>
      <c r="D197" s="113">
        <v>0</v>
      </c>
      <c r="E197" s="261"/>
      <c r="F197" s="253"/>
    </row>
    <row r="198" spans="1:6" x14ac:dyDescent="0.2">
      <c r="A198" s="91">
        <v>323</v>
      </c>
      <c r="B198" s="92" t="s">
        <v>109</v>
      </c>
      <c r="C198" s="93">
        <f>SUM(C199:C207)</f>
        <v>0</v>
      </c>
      <c r="D198" s="93">
        <f>SUM(D199:D207)</f>
        <v>0</v>
      </c>
      <c r="E198" s="252"/>
      <c r="F198" s="253"/>
    </row>
    <row r="199" spans="1:6" x14ac:dyDescent="0.2">
      <c r="A199" s="110">
        <v>3231</v>
      </c>
      <c r="B199" s="144" t="s">
        <v>110</v>
      </c>
      <c r="C199" s="113">
        <v>0</v>
      </c>
      <c r="D199" s="113">
        <v>0</v>
      </c>
      <c r="E199" s="261"/>
      <c r="F199" s="253"/>
    </row>
    <row r="200" spans="1:6" ht="17.25" customHeight="1" x14ac:dyDescent="0.2">
      <c r="A200" s="110">
        <v>3232</v>
      </c>
      <c r="B200" s="144" t="s">
        <v>111</v>
      </c>
      <c r="C200" s="113">
        <v>0</v>
      </c>
      <c r="D200" s="113">
        <v>0</v>
      </c>
      <c r="E200" s="261"/>
      <c r="F200" s="253"/>
    </row>
    <row r="201" spans="1:6" x14ac:dyDescent="0.2">
      <c r="A201" s="110">
        <v>3233</v>
      </c>
      <c r="B201" s="144" t="s">
        <v>112</v>
      </c>
      <c r="C201" s="113">
        <v>0</v>
      </c>
      <c r="D201" s="113">
        <v>0</v>
      </c>
      <c r="E201" s="261"/>
      <c r="F201" s="253"/>
    </row>
    <row r="202" spans="1:6" x14ac:dyDescent="0.2">
      <c r="A202" s="110">
        <v>3234</v>
      </c>
      <c r="B202" s="144" t="s">
        <v>113</v>
      </c>
      <c r="C202" s="113">
        <v>0</v>
      </c>
      <c r="D202" s="113">
        <v>0</v>
      </c>
      <c r="E202" s="261"/>
      <c r="F202" s="253"/>
    </row>
    <row r="203" spans="1:6" x14ac:dyDescent="0.2">
      <c r="A203" s="110">
        <v>3235</v>
      </c>
      <c r="B203" s="144" t="s">
        <v>114</v>
      </c>
      <c r="C203" s="113">
        <v>0</v>
      </c>
      <c r="D203" s="113">
        <v>0</v>
      </c>
      <c r="E203" s="261"/>
      <c r="F203" s="253"/>
    </row>
    <row r="204" spans="1:6" x14ac:dyDescent="0.2">
      <c r="A204" s="110">
        <v>3236</v>
      </c>
      <c r="B204" s="144" t="s">
        <v>115</v>
      </c>
      <c r="C204" s="113">
        <v>0</v>
      </c>
      <c r="D204" s="113">
        <v>0</v>
      </c>
      <c r="E204" s="261"/>
      <c r="F204" s="253"/>
    </row>
    <row r="205" spans="1:6" ht="18.75" customHeight="1" x14ac:dyDescent="0.2">
      <c r="A205" s="110">
        <v>3237</v>
      </c>
      <c r="B205" s="144" t="s">
        <v>116</v>
      </c>
      <c r="C205" s="113">
        <v>0</v>
      </c>
      <c r="D205" s="113">
        <v>0</v>
      </c>
      <c r="E205" s="261"/>
      <c r="F205" s="253"/>
    </row>
    <row r="206" spans="1:6" x14ac:dyDescent="0.2">
      <c r="A206" s="110">
        <v>3238</v>
      </c>
      <c r="B206" s="144" t="s">
        <v>117</v>
      </c>
      <c r="C206" s="113">
        <v>0</v>
      </c>
      <c r="D206" s="113">
        <v>0</v>
      </c>
      <c r="E206" s="261"/>
      <c r="F206" s="253"/>
    </row>
    <row r="207" spans="1:6" x14ac:dyDescent="0.2">
      <c r="A207" s="110">
        <v>3239</v>
      </c>
      <c r="B207" s="144" t="s">
        <v>118</v>
      </c>
      <c r="C207" s="113">
        <v>0</v>
      </c>
      <c r="D207" s="113">
        <v>0</v>
      </c>
      <c r="E207" s="261"/>
      <c r="F207" s="253"/>
    </row>
    <row r="208" spans="1:6" ht="25.5" x14ac:dyDescent="0.2">
      <c r="A208" s="91">
        <v>329</v>
      </c>
      <c r="B208" s="92" t="s">
        <v>225</v>
      </c>
      <c r="C208" s="93">
        <f>SUM(C210:C213)</f>
        <v>0</v>
      </c>
      <c r="D208" s="93">
        <f>D211+D213</f>
        <v>94.7</v>
      </c>
      <c r="E208" s="252"/>
      <c r="F208" s="253"/>
    </row>
    <row r="209" spans="1:6" x14ac:dyDescent="0.2">
      <c r="A209" s="110">
        <v>3292</v>
      </c>
      <c r="B209" s="144" t="s">
        <v>270</v>
      </c>
      <c r="C209" s="93">
        <v>0</v>
      </c>
      <c r="D209" s="113">
        <v>0</v>
      </c>
      <c r="E209" s="252"/>
      <c r="F209" s="253"/>
    </row>
    <row r="210" spans="1:6" x14ac:dyDescent="0.2">
      <c r="A210" s="110">
        <v>3293</v>
      </c>
      <c r="B210" s="144" t="s">
        <v>122</v>
      </c>
      <c r="C210" s="113">
        <v>0</v>
      </c>
      <c r="D210" s="113">
        <v>0</v>
      </c>
      <c r="E210" s="261"/>
      <c r="F210" s="253"/>
    </row>
    <row r="211" spans="1:6" x14ac:dyDescent="0.2">
      <c r="A211" s="110">
        <v>3294</v>
      </c>
      <c r="B211" s="144" t="s">
        <v>226</v>
      </c>
      <c r="C211" s="113">
        <v>0</v>
      </c>
      <c r="D211" s="113">
        <v>10</v>
      </c>
      <c r="E211" s="261"/>
      <c r="F211" s="253"/>
    </row>
    <row r="212" spans="1:6" x14ac:dyDescent="0.2">
      <c r="A212" s="110">
        <v>3295</v>
      </c>
      <c r="B212" s="144" t="s">
        <v>124</v>
      </c>
      <c r="C212" s="113">
        <v>0</v>
      </c>
      <c r="D212" s="113">
        <v>0</v>
      </c>
      <c r="E212" s="261"/>
      <c r="F212" s="253"/>
    </row>
    <row r="213" spans="1:6" ht="26.25" customHeight="1" x14ac:dyDescent="0.2">
      <c r="A213" s="110">
        <v>3299</v>
      </c>
      <c r="B213" s="144" t="s">
        <v>225</v>
      </c>
      <c r="C213" s="113">
        <v>0</v>
      </c>
      <c r="D213" s="113">
        <v>84.7</v>
      </c>
      <c r="E213" s="261"/>
      <c r="F213" s="253"/>
    </row>
    <row r="214" spans="1:6" s="243" customFormat="1" ht="26.25" customHeight="1" x14ac:dyDescent="0.2">
      <c r="A214" s="210">
        <v>4</v>
      </c>
      <c r="B214" s="192" t="s">
        <v>6</v>
      </c>
      <c r="C214" s="211">
        <v>0</v>
      </c>
      <c r="D214" s="211">
        <f>D215+D221</f>
        <v>0</v>
      </c>
      <c r="E214" s="297"/>
      <c r="F214" s="253"/>
    </row>
    <row r="215" spans="1:6" s="243" customFormat="1" ht="26.25" customHeight="1" x14ac:dyDescent="0.2">
      <c r="A215" s="179">
        <v>42</v>
      </c>
      <c r="B215" s="92" t="s">
        <v>252</v>
      </c>
      <c r="C215" s="93">
        <v>0</v>
      </c>
      <c r="D215" s="93">
        <f>D216+D219</f>
        <v>0</v>
      </c>
      <c r="E215" s="252"/>
      <c r="F215" s="253"/>
    </row>
    <row r="216" spans="1:6" s="243" customFormat="1" ht="26.25" customHeight="1" x14ac:dyDescent="0.2">
      <c r="A216" s="179">
        <v>422</v>
      </c>
      <c r="B216" s="92" t="s">
        <v>135</v>
      </c>
      <c r="C216" s="93">
        <v>0</v>
      </c>
      <c r="D216" s="93">
        <f>D217+D218</f>
        <v>0</v>
      </c>
      <c r="E216" s="252"/>
      <c r="F216" s="253"/>
    </row>
    <row r="217" spans="1:6" s="243" customFormat="1" ht="26.25" customHeight="1" x14ac:dyDescent="0.2">
      <c r="A217" s="181">
        <v>4221</v>
      </c>
      <c r="B217" s="144" t="s">
        <v>253</v>
      </c>
      <c r="C217" s="113">
        <v>0</v>
      </c>
      <c r="D217" s="113">
        <v>0</v>
      </c>
      <c r="E217" s="261"/>
      <c r="F217" s="253"/>
    </row>
    <row r="218" spans="1:6" s="243" customFormat="1" ht="26.25" customHeight="1" x14ac:dyDescent="0.2">
      <c r="A218" s="181">
        <v>4227</v>
      </c>
      <c r="B218" s="144" t="s">
        <v>305</v>
      </c>
      <c r="C218" s="113">
        <v>0</v>
      </c>
      <c r="D218" s="113">
        <v>0</v>
      </c>
      <c r="E218" s="261"/>
      <c r="F218" s="253"/>
    </row>
    <row r="219" spans="1:6" s="243" customFormat="1" ht="26.25" customHeight="1" x14ac:dyDescent="0.2">
      <c r="A219" s="308">
        <v>424</v>
      </c>
      <c r="B219" s="192" t="s">
        <v>139</v>
      </c>
      <c r="C219" s="211">
        <f>C220</f>
        <v>0</v>
      </c>
      <c r="D219" s="211">
        <f>D220</f>
        <v>0</v>
      </c>
      <c r="E219" s="297"/>
      <c r="F219" s="253"/>
    </row>
    <row r="220" spans="1:6" s="243" customFormat="1" ht="26.25" customHeight="1" x14ac:dyDescent="0.2">
      <c r="A220" s="181">
        <v>4241</v>
      </c>
      <c r="B220" s="144" t="s">
        <v>306</v>
      </c>
      <c r="C220" s="113">
        <v>0</v>
      </c>
      <c r="D220" s="113">
        <v>0</v>
      </c>
      <c r="E220" s="261"/>
      <c r="F220" s="253"/>
    </row>
    <row r="221" spans="1:6" s="243" customFormat="1" ht="26.25" customHeight="1" x14ac:dyDescent="0.2">
      <c r="A221" s="308">
        <v>45</v>
      </c>
      <c r="B221" s="192" t="s">
        <v>257</v>
      </c>
      <c r="C221" s="211">
        <f>C223</f>
        <v>0</v>
      </c>
      <c r="D221" s="211">
        <f>D222</f>
        <v>0</v>
      </c>
      <c r="E221" s="297"/>
      <c r="F221" s="253"/>
    </row>
    <row r="222" spans="1:6" s="243" customFormat="1" ht="26.25" customHeight="1" x14ac:dyDescent="0.2">
      <c r="A222" s="308">
        <v>451</v>
      </c>
      <c r="B222" s="192" t="s">
        <v>258</v>
      </c>
      <c r="C222" s="211">
        <f>C223</f>
        <v>0</v>
      </c>
      <c r="D222" s="211">
        <f>D223</f>
        <v>0</v>
      </c>
      <c r="E222" s="297"/>
      <c r="F222" s="253"/>
    </row>
    <row r="223" spans="1:6" s="243" customFormat="1" ht="26.25" customHeight="1" x14ac:dyDescent="0.2">
      <c r="A223" s="181">
        <v>4511</v>
      </c>
      <c r="B223" s="144" t="s">
        <v>258</v>
      </c>
      <c r="C223" s="113">
        <v>0</v>
      </c>
      <c r="D223" s="113">
        <v>0</v>
      </c>
      <c r="E223" s="261"/>
      <c r="F223" s="253"/>
    </row>
    <row r="224" spans="1:6" ht="14.25" customHeight="1" x14ac:dyDescent="0.2">
      <c r="A224" s="101" t="s">
        <v>271</v>
      </c>
      <c r="B224" s="203" t="s">
        <v>272</v>
      </c>
      <c r="C224" s="168">
        <f t="shared" ref="C224:D225" si="19">C225</f>
        <v>7000</v>
      </c>
      <c r="D224" s="168">
        <f>D225</f>
        <v>2647</v>
      </c>
      <c r="E224" s="296">
        <f>D224/C224*100</f>
        <v>37.814285714285717</v>
      </c>
      <c r="F224" s="253"/>
    </row>
    <row r="225" spans="1:6" ht="14.25" customHeight="1" x14ac:dyDescent="0.2">
      <c r="A225" s="137">
        <v>3</v>
      </c>
      <c r="B225" s="138" t="s">
        <v>223</v>
      </c>
      <c r="C225" s="139">
        <f t="shared" si="19"/>
        <v>7000</v>
      </c>
      <c r="D225" s="139">
        <f t="shared" si="19"/>
        <v>2647</v>
      </c>
      <c r="E225" s="270"/>
      <c r="F225" s="253"/>
    </row>
    <row r="226" spans="1:6" ht="14.25" customHeight="1" x14ac:dyDescent="0.2">
      <c r="A226" s="140">
        <v>32</v>
      </c>
      <c r="B226" s="118" t="s">
        <v>14</v>
      </c>
      <c r="C226" s="141">
        <f>C229+C236</f>
        <v>7000</v>
      </c>
      <c r="D226" s="141">
        <f>D227+D229+D233+D236</f>
        <v>2647</v>
      </c>
      <c r="E226" s="280"/>
      <c r="F226" s="253"/>
    </row>
    <row r="227" spans="1:6" ht="14.25" customHeight="1" x14ac:dyDescent="0.2">
      <c r="A227" s="91">
        <v>321</v>
      </c>
      <c r="B227" s="92" t="s">
        <v>31</v>
      </c>
      <c r="C227" s="93">
        <f>SUM(C231:C232)</f>
        <v>0</v>
      </c>
      <c r="D227" s="93">
        <f>D228</f>
        <v>360</v>
      </c>
      <c r="E227" s="252"/>
      <c r="F227" s="253"/>
    </row>
    <row r="228" spans="1:6" ht="14.25" customHeight="1" x14ac:dyDescent="0.2">
      <c r="A228" s="110">
        <v>3211</v>
      </c>
      <c r="B228" s="144" t="s">
        <v>32</v>
      </c>
      <c r="C228" s="113">
        <v>0</v>
      </c>
      <c r="D228" s="113">
        <v>360</v>
      </c>
      <c r="E228" s="261"/>
      <c r="F228" s="253"/>
    </row>
    <row r="229" spans="1:6" ht="14.25" customHeight="1" x14ac:dyDescent="0.2">
      <c r="A229" s="91">
        <v>322</v>
      </c>
      <c r="B229" s="92" t="s">
        <v>102</v>
      </c>
      <c r="C229" s="93">
        <f>C230</f>
        <v>0</v>
      </c>
      <c r="D229" s="93">
        <f>D230+D231+D232</f>
        <v>25</v>
      </c>
      <c r="E229" s="252"/>
      <c r="F229" s="253"/>
    </row>
    <row r="230" spans="1:6" ht="14.25" customHeight="1" x14ac:dyDescent="0.2">
      <c r="A230" s="110">
        <v>3221</v>
      </c>
      <c r="B230" s="144" t="s">
        <v>273</v>
      </c>
      <c r="C230" s="113">
        <v>0</v>
      </c>
      <c r="D230" s="113">
        <v>0</v>
      </c>
      <c r="E230" s="261"/>
      <c r="F230" s="253"/>
    </row>
    <row r="231" spans="1:6" ht="28.5" customHeight="1" x14ac:dyDescent="0.2">
      <c r="A231" s="110">
        <v>3224</v>
      </c>
      <c r="B231" s="144" t="s">
        <v>274</v>
      </c>
      <c r="C231" s="113">
        <v>0</v>
      </c>
      <c r="D231" s="113">
        <v>25</v>
      </c>
      <c r="E231" s="261"/>
      <c r="F231" s="253"/>
    </row>
    <row r="232" spans="1:6" ht="14.25" customHeight="1" x14ac:dyDescent="0.2">
      <c r="A232" s="110">
        <v>3225</v>
      </c>
      <c r="B232" s="144" t="s">
        <v>224</v>
      </c>
      <c r="C232" s="113">
        <v>0</v>
      </c>
      <c r="D232" s="113">
        <v>0</v>
      </c>
      <c r="E232" s="261"/>
      <c r="F232" s="253"/>
    </row>
    <row r="233" spans="1:6" ht="14.25" customHeight="1" x14ac:dyDescent="0.2">
      <c r="A233" s="179">
        <v>323</v>
      </c>
      <c r="B233" s="92" t="s">
        <v>109</v>
      </c>
      <c r="C233" s="93">
        <f>C234</f>
        <v>0</v>
      </c>
      <c r="D233" s="93">
        <v>0</v>
      </c>
      <c r="E233" s="252"/>
      <c r="F233" s="253"/>
    </row>
    <row r="234" spans="1:6" ht="14.25" customHeight="1" x14ac:dyDescent="0.2">
      <c r="A234" s="181">
        <v>3232</v>
      </c>
      <c r="B234" s="144" t="s">
        <v>111</v>
      </c>
      <c r="C234" s="113">
        <v>0</v>
      </c>
      <c r="D234" s="113">
        <v>0</v>
      </c>
      <c r="E234" s="261"/>
      <c r="F234" s="253"/>
    </row>
    <row r="235" spans="1:6" ht="14.25" customHeight="1" x14ac:dyDescent="0.2">
      <c r="A235" s="181">
        <v>3239</v>
      </c>
      <c r="B235" s="144" t="s">
        <v>118</v>
      </c>
      <c r="C235" s="113">
        <v>0</v>
      </c>
      <c r="D235" s="113">
        <v>0</v>
      </c>
      <c r="E235" s="261"/>
      <c r="F235" s="253"/>
    </row>
    <row r="236" spans="1:6" ht="24" customHeight="1" x14ac:dyDescent="0.2">
      <c r="A236" s="179">
        <v>329</v>
      </c>
      <c r="B236" s="92" t="s">
        <v>225</v>
      </c>
      <c r="C236" s="93">
        <f>C237+C239</f>
        <v>7000</v>
      </c>
      <c r="D236" s="93">
        <f>D237+D238+D239</f>
        <v>2262</v>
      </c>
      <c r="E236" s="252"/>
      <c r="F236" s="253"/>
    </row>
    <row r="237" spans="1:6" ht="14.25" customHeight="1" x14ac:dyDescent="0.2">
      <c r="A237" s="181">
        <v>3292</v>
      </c>
      <c r="B237" s="144" t="s">
        <v>120</v>
      </c>
      <c r="C237" s="113">
        <v>1000</v>
      </c>
      <c r="D237" s="113">
        <v>0</v>
      </c>
      <c r="E237" s="261"/>
      <c r="F237" s="253"/>
    </row>
    <row r="238" spans="1:6" s="243" customFormat="1" ht="14.25" customHeight="1" x14ac:dyDescent="0.2">
      <c r="A238" s="181">
        <v>3294</v>
      </c>
      <c r="B238" s="144" t="s">
        <v>226</v>
      </c>
      <c r="C238" s="113">
        <v>0</v>
      </c>
      <c r="D238" s="113">
        <v>0</v>
      </c>
      <c r="E238" s="261"/>
      <c r="F238" s="253"/>
    </row>
    <row r="239" spans="1:6" ht="14.25" customHeight="1" x14ac:dyDescent="0.2">
      <c r="A239" s="181">
        <v>3299</v>
      </c>
      <c r="B239" s="144" t="s">
        <v>225</v>
      </c>
      <c r="C239" s="113">
        <v>6000</v>
      </c>
      <c r="D239" s="113">
        <v>2262</v>
      </c>
      <c r="E239" s="261"/>
      <c r="F239" s="253"/>
    </row>
    <row r="240" spans="1:6" s="243" customFormat="1" ht="14.25" customHeight="1" x14ac:dyDescent="0.2">
      <c r="A240" s="172" t="s">
        <v>275</v>
      </c>
      <c r="B240" s="208" t="s">
        <v>298</v>
      </c>
      <c r="C240" s="209">
        <f t="shared" ref="C240:D243" si="20">C241</f>
        <v>0</v>
      </c>
      <c r="D240" s="209">
        <f t="shared" si="20"/>
        <v>0</v>
      </c>
      <c r="E240" s="279">
        <v>0</v>
      </c>
      <c r="F240" s="253"/>
    </row>
    <row r="241" spans="1:6" s="243" customFormat="1" ht="14.25" customHeight="1" x14ac:dyDescent="0.2">
      <c r="A241" s="249">
        <v>3</v>
      </c>
      <c r="B241" s="138" t="s">
        <v>223</v>
      </c>
      <c r="C241" s="93">
        <f t="shared" si="20"/>
        <v>0</v>
      </c>
      <c r="D241" s="93">
        <f t="shared" si="20"/>
        <v>0</v>
      </c>
      <c r="E241" s="252"/>
      <c r="F241" s="253"/>
    </row>
    <row r="242" spans="1:6" s="243" customFormat="1" ht="14.25" customHeight="1" x14ac:dyDescent="0.2">
      <c r="A242" s="179">
        <v>32</v>
      </c>
      <c r="B242" s="118" t="s">
        <v>14</v>
      </c>
      <c r="C242" s="93">
        <f t="shared" si="20"/>
        <v>0</v>
      </c>
      <c r="D242" s="93">
        <f t="shared" si="20"/>
        <v>0</v>
      </c>
      <c r="E242" s="252"/>
      <c r="F242" s="253"/>
    </row>
    <row r="243" spans="1:6" s="243" customFormat="1" ht="24" customHeight="1" x14ac:dyDescent="0.2">
      <c r="A243" s="179">
        <v>329</v>
      </c>
      <c r="B243" s="92" t="s">
        <v>225</v>
      </c>
      <c r="C243" s="93">
        <f t="shared" si="20"/>
        <v>0</v>
      </c>
      <c r="D243" s="93">
        <f t="shared" si="20"/>
        <v>0</v>
      </c>
      <c r="E243" s="252"/>
      <c r="F243" s="253"/>
    </row>
    <row r="244" spans="1:6" s="243" customFormat="1" ht="14.25" customHeight="1" x14ac:dyDescent="0.2">
      <c r="A244" s="181">
        <v>3299</v>
      </c>
      <c r="B244" s="144" t="s">
        <v>225</v>
      </c>
      <c r="C244" s="113">
        <v>0</v>
      </c>
      <c r="D244" s="113">
        <v>0</v>
      </c>
      <c r="E244" s="261"/>
      <c r="F244" s="253"/>
    </row>
    <row r="245" spans="1:6" ht="14.25" customHeight="1" x14ac:dyDescent="0.2">
      <c r="A245" s="101" t="s">
        <v>275</v>
      </c>
      <c r="B245" s="203" t="s">
        <v>276</v>
      </c>
      <c r="C245" s="168">
        <f t="shared" ref="C245" si="21">C246</f>
        <v>5000</v>
      </c>
      <c r="D245" s="168">
        <f>D246+D262</f>
        <v>14747.619999999999</v>
      </c>
      <c r="E245" s="296">
        <f>D245/C245*100</f>
        <v>294.95239999999995</v>
      </c>
      <c r="F245" s="253"/>
    </row>
    <row r="246" spans="1:6" ht="14.25" customHeight="1" x14ac:dyDescent="0.2">
      <c r="A246" s="137">
        <v>3</v>
      </c>
      <c r="B246" s="138" t="s">
        <v>223</v>
      </c>
      <c r="C246" s="139">
        <f>C247+C259</f>
        <v>5000</v>
      </c>
      <c r="D246" s="139">
        <f>D247+D259</f>
        <v>13997.619999999999</v>
      </c>
      <c r="E246" s="270"/>
      <c r="F246" s="253"/>
    </row>
    <row r="247" spans="1:6" ht="14.25" customHeight="1" x14ac:dyDescent="0.2">
      <c r="A247" s="140">
        <v>32</v>
      </c>
      <c r="B247" s="118" t="s">
        <v>14</v>
      </c>
      <c r="C247" s="141">
        <f>C253+C257</f>
        <v>2000</v>
      </c>
      <c r="D247" s="141">
        <f>D248+D250+D253+D257</f>
        <v>4853.32</v>
      </c>
      <c r="E247" s="280"/>
      <c r="F247" s="253"/>
    </row>
    <row r="248" spans="1:6" s="243" customFormat="1" ht="14.25" customHeight="1" x14ac:dyDescent="0.2">
      <c r="A248" s="140">
        <v>321</v>
      </c>
      <c r="B248" s="118" t="s">
        <v>31</v>
      </c>
      <c r="C248" s="141">
        <f>C249</f>
        <v>0</v>
      </c>
      <c r="D248" s="141">
        <f>D249</f>
        <v>0</v>
      </c>
      <c r="E248" s="280"/>
      <c r="F248" s="253"/>
    </row>
    <row r="249" spans="1:6" s="243" customFormat="1" ht="14.25" customHeight="1" x14ac:dyDescent="0.2">
      <c r="A249" s="204">
        <v>3211</v>
      </c>
      <c r="B249" s="126" t="s">
        <v>32</v>
      </c>
      <c r="C249" s="124">
        <v>0</v>
      </c>
      <c r="D249" s="124">
        <v>0</v>
      </c>
      <c r="E249" s="265"/>
      <c r="F249" s="253"/>
    </row>
    <row r="250" spans="1:6" ht="14.25" customHeight="1" x14ac:dyDescent="0.2">
      <c r="A250" s="140">
        <v>322</v>
      </c>
      <c r="B250" s="118" t="s">
        <v>277</v>
      </c>
      <c r="C250" s="141">
        <f>C251</f>
        <v>0</v>
      </c>
      <c r="D250" s="141">
        <f>D251+D252</f>
        <v>910.25</v>
      </c>
      <c r="E250" s="280"/>
      <c r="F250" s="253"/>
    </row>
    <row r="251" spans="1:6" ht="14.25" customHeight="1" x14ac:dyDescent="0.2">
      <c r="A251" s="204">
        <v>3221</v>
      </c>
      <c r="B251" s="126" t="s">
        <v>273</v>
      </c>
      <c r="C251" s="124">
        <v>0</v>
      </c>
      <c r="D251" s="124">
        <v>881.25</v>
      </c>
      <c r="E251" s="265"/>
      <c r="F251" s="253"/>
    </row>
    <row r="252" spans="1:6" s="243" customFormat="1" ht="14.25" customHeight="1" x14ac:dyDescent="0.2">
      <c r="A252" s="204">
        <v>3225</v>
      </c>
      <c r="B252" s="126" t="s">
        <v>224</v>
      </c>
      <c r="C252" s="124">
        <v>0</v>
      </c>
      <c r="D252" s="124">
        <v>29</v>
      </c>
      <c r="E252" s="265"/>
      <c r="F252" s="253"/>
    </row>
    <row r="253" spans="1:6" s="243" customFormat="1" ht="14.25" customHeight="1" x14ac:dyDescent="0.2">
      <c r="A253" s="245">
        <v>323</v>
      </c>
      <c r="B253" s="111" t="s">
        <v>109</v>
      </c>
      <c r="C253" s="112">
        <f>C254+C256</f>
        <v>1400</v>
      </c>
      <c r="D253" s="112">
        <f>D254+D255+D256</f>
        <v>2747.92</v>
      </c>
      <c r="E253" s="260"/>
      <c r="F253" s="253"/>
    </row>
    <row r="254" spans="1:6" s="243" customFormat="1" ht="14.25" customHeight="1" x14ac:dyDescent="0.2">
      <c r="A254" s="204">
        <v>3231</v>
      </c>
      <c r="B254" s="126" t="s">
        <v>296</v>
      </c>
      <c r="C254" s="124">
        <v>700</v>
      </c>
      <c r="D254" s="124">
        <v>300</v>
      </c>
      <c r="E254" s="265"/>
      <c r="F254" s="253"/>
    </row>
    <row r="255" spans="1:6" s="243" customFormat="1" ht="14.25" customHeight="1" x14ac:dyDescent="0.2">
      <c r="A255" s="204">
        <v>3237</v>
      </c>
      <c r="B255" s="126" t="s">
        <v>116</v>
      </c>
      <c r="C255" s="124">
        <v>0</v>
      </c>
      <c r="D255" s="124">
        <v>1847.92</v>
      </c>
      <c r="E255" s="265"/>
      <c r="F255" s="253"/>
    </row>
    <row r="256" spans="1:6" s="243" customFormat="1" ht="14.25" customHeight="1" x14ac:dyDescent="0.2">
      <c r="A256" s="204">
        <v>3239</v>
      </c>
      <c r="B256" s="144" t="s">
        <v>118</v>
      </c>
      <c r="C256" s="124">
        <v>700</v>
      </c>
      <c r="D256" s="124">
        <v>600</v>
      </c>
      <c r="E256" s="265"/>
      <c r="F256" s="253"/>
    </row>
    <row r="257" spans="1:6" ht="22.5" customHeight="1" x14ac:dyDescent="0.2">
      <c r="A257" s="91">
        <v>329</v>
      </c>
      <c r="B257" s="92" t="s">
        <v>225</v>
      </c>
      <c r="C257" s="93">
        <f>SUM(C258:C258)</f>
        <v>600</v>
      </c>
      <c r="D257" s="93">
        <f>SUM(D258:D258)</f>
        <v>1195.1500000000001</v>
      </c>
      <c r="E257" s="252"/>
      <c r="F257" s="253"/>
    </row>
    <row r="258" spans="1:6" ht="14.25" customHeight="1" x14ac:dyDescent="0.2">
      <c r="A258" s="110">
        <v>3299</v>
      </c>
      <c r="B258" s="144" t="s">
        <v>225</v>
      </c>
      <c r="C258" s="113">
        <v>600</v>
      </c>
      <c r="D258" s="113">
        <v>1195.1500000000001</v>
      </c>
      <c r="E258" s="261"/>
      <c r="F258" s="253"/>
    </row>
    <row r="259" spans="1:6" s="243" customFormat="1" ht="27.75" customHeight="1" x14ac:dyDescent="0.2">
      <c r="A259" s="117">
        <v>37</v>
      </c>
      <c r="B259" s="118" t="s">
        <v>285</v>
      </c>
      <c r="C259" s="246">
        <f>C260</f>
        <v>3000</v>
      </c>
      <c r="D259" s="246">
        <f>D260</f>
        <v>9144.2999999999993</v>
      </c>
      <c r="E259" s="298"/>
      <c r="F259" s="253"/>
    </row>
    <row r="260" spans="1:6" s="243" customFormat="1" ht="26.25" customHeight="1" x14ac:dyDescent="0.2">
      <c r="A260" s="117">
        <v>372</v>
      </c>
      <c r="B260" s="118" t="s">
        <v>286</v>
      </c>
      <c r="C260" s="246">
        <f>C261</f>
        <v>3000</v>
      </c>
      <c r="D260" s="246">
        <f>D261</f>
        <v>9144.2999999999993</v>
      </c>
      <c r="E260" s="298"/>
      <c r="F260" s="253"/>
    </row>
    <row r="261" spans="1:6" s="243" customFormat="1" ht="17.25" customHeight="1" x14ac:dyDescent="0.2">
      <c r="A261" s="181">
        <v>3722</v>
      </c>
      <c r="B261" s="144" t="s">
        <v>287</v>
      </c>
      <c r="C261" s="182">
        <v>3000</v>
      </c>
      <c r="D261" s="182">
        <v>9144.2999999999993</v>
      </c>
      <c r="E261" s="287"/>
      <c r="F261" s="253"/>
    </row>
    <row r="262" spans="1:6" s="243" customFormat="1" ht="25.5" customHeight="1" x14ac:dyDescent="0.2">
      <c r="A262" s="308">
        <v>4</v>
      </c>
      <c r="B262" s="309" t="s">
        <v>6</v>
      </c>
      <c r="C262" s="312">
        <f t="shared" ref="C262:D264" si="22">C263</f>
        <v>0</v>
      </c>
      <c r="D262" s="312">
        <f t="shared" si="22"/>
        <v>750</v>
      </c>
      <c r="E262" s="311"/>
      <c r="F262" s="253"/>
    </row>
    <row r="263" spans="1:6" s="243" customFormat="1" ht="24.75" customHeight="1" x14ac:dyDescent="0.2">
      <c r="A263" s="308">
        <v>42</v>
      </c>
      <c r="B263" s="309" t="s">
        <v>212</v>
      </c>
      <c r="C263" s="310">
        <f t="shared" si="22"/>
        <v>0</v>
      </c>
      <c r="D263" s="310">
        <f>D264+D266</f>
        <v>750</v>
      </c>
      <c r="E263" s="311"/>
      <c r="F263" s="253"/>
    </row>
    <row r="264" spans="1:6" s="243" customFormat="1" ht="17.25" customHeight="1" x14ac:dyDescent="0.2">
      <c r="A264" s="308">
        <v>422</v>
      </c>
      <c r="B264" s="309" t="s">
        <v>135</v>
      </c>
      <c r="C264" s="310">
        <f t="shared" si="22"/>
        <v>0</v>
      </c>
      <c r="D264" s="310">
        <f t="shared" si="22"/>
        <v>0</v>
      </c>
      <c r="E264" s="311"/>
      <c r="F264" s="253"/>
    </row>
    <row r="265" spans="1:6" s="243" customFormat="1" ht="17.25" customHeight="1" x14ac:dyDescent="0.2">
      <c r="A265" s="181">
        <v>4221</v>
      </c>
      <c r="B265" s="307" t="s">
        <v>253</v>
      </c>
      <c r="C265" s="182">
        <v>0</v>
      </c>
      <c r="D265" s="182">
        <v>0</v>
      </c>
      <c r="E265" s="287"/>
      <c r="F265" s="253"/>
    </row>
    <row r="266" spans="1:6" s="243" customFormat="1" ht="17.25" customHeight="1" x14ac:dyDescent="0.2">
      <c r="A266" s="308">
        <v>423</v>
      </c>
      <c r="B266" s="309" t="s">
        <v>319</v>
      </c>
      <c r="C266" s="310">
        <v>0</v>
      </c>
      <c r="D266" s="310">
        <f>D267</f>
        <v>750</v>
      </c>
      <c r="E266" s="311"/>
      <c r="F266" s="253"/>
    </row>
    <row r="267" spans="1:6" s="243" customFormat="1" ht="30.75" customHeight="1" x14ac:dyDescent="0.2">
      <c r="A267" s="181">
        <v>4231</v>
      </c>
      <c r="B267" s="307" t="s">
        <v>320</v>
      </c>
      <c r="C267" s="182">
        <v>0</v>
      </c>
      <c r="D267" s="182">
        <v>750</v>
      </c>
      <c r="E267" s="287"/>
      <c r="F267" s="253"/>
    </row>
    <row r="268" spans="1:6" s="243" customFormat="1" ht="17.25" customHeight="1" x14ac:dyDescent="0.25">
      <c r="A268" s="380" t="s">
        <v>303</v>
      </c>
      <c r="B268" s="381"/>
      <c r="C268" s="149">
        <f>C270</f>
        <v>25</v>
      </c>
      <c r="D268" s="149">
        <f>D270</f>
        <v>25</v>
      </c>
      <c r="E268" s="289">
        <f>D268/C268*100</f>
        <v>100</v>
      </c>
      <c r="F268" s="253"/>
    </row>
    <row r="269" spans="1:6" s="243" customFormat="1" ht="17.25" customHeight="1" x14ac:dyDescent="0.25">
      <c r="A269" s="316" t="s">
        <v>271</v>
      </c>
      <c r="B269" s="317" t="s">
        <v>272</v>
      </c>
      <c r="C269" s="149">
        <v>0</v>
      </c>
      <c r="D269" s="149">
        <f>D270</f>
        <v>25</v>
      </c>
      <c r="E269" s="289"/>
      <c r="F269" s="253"/>
    </row>
    <row r="270" spans="1:6" s="243" customFormat="1" ht="17.25" customHeight="1" x14ac:dyDescent="0.2">
      <c r="A270" s="178">
        <v>3</v>
      </c>
      <c r="B270" s="176" t="s">
        <v>223</v>
      </c>
      <c r="C270" s="177">
        <f t="shared" ref="C270:D272" si="23">C271</f>
        <v>25</v>
      </c>
      <c r="D270" s="177">
        <f t="shared" si="23"/>
        <v>25</v>
      </c>
      <c r="E270" s="285"/>
      <c r="F270" s="253"/>
    </row>
    <row r="271" spans="1:6" s="243" customFormat="1" ht="17.25" customHeight="1" x14ac:dyDescent="0.2">
      <c r="A271" s="178">
        <v>32</v>
      </c>
      <c r="B271" s="176" t="s">
        <v>14</v>
      </c>
      <c r="C271" s="177">
        <f t="shared" si="23"/>
        <v>25</v>
      </c>
      <c r="D271" s="177">
        <f t="shared" si="23"/>
        <v>25</v>
      </c>
      <c r="E271" s="285"/>
      <c r="F271" s="253"/>
    </row>
    <row r="272" spans="1:6" s="243" customFormat="1" ht="27.75" customHeight="1" x14ac:dyDescent="0.2">
      <c r="A272" s="178">
        <v>329</v>
      </c>
      <c r="B272" s="176" t="s">
        <v>225</v>
      </c>
      <c r="C272" s="177">
        <f t="shared" si="23"/>
        <v>25</v>
      </c>
      <c r="D272" s="177">
        <f t="shared" si="23"/>
        <v>25</v>
      </c>
      <c r="E272" s="285"/>
      <c r="F272" s="253"/>
    </row>
    <row r="273" spans="1:6" s="243" customFormat="1" ht="17.25" customHeight="1" x14ac:dyDescent="0.2">
      <c r="A273" s="181">
        <v>3294</v>
      </c>
      <c r="B273" s="144" t="s">
        <v>226</v>
      </c>
      <c r="C273" s="182">
        <v>25</v>
      </c>
      <c r="D273" s="182">
        <v>25</v>
      </c>
      <c r="E273" s="287"/>
      <c r="F273" s="253"/>
    </row>
    <row r="274" spans="1:6" s="243" customFormat="1" ht="29.25" customHeight="1" x14ac:dyDescent="0.2">
      <c r="A274" s="313" t="s">
        <v>268</v>
      </c>
      <c r="B274" s="314" t="s">
        <v>349</v>
      </c>
      <c r="C274" s="147">
        <f>C275</f>
        <v>0</v>
      </c>
      <c r="D274" s="147">
        <f>D275+D283</f>
        <v>0</v>
      </c>
      <c r="E274" s="283">
        <v>0</v>
      </c>
      <c r="F274" s="253"/>
    </row>
    <row r="275" spans="1:6" s="243" customFormat="1" ht="17.25" customHeight="1" x14ac:dyDescent="0.2">
      <c r="A275" s="117">
        <v>3</v>
      </c>
      <c r="B275" s="118" t="s">
        <v>223</v>
      </c>
      <c r="C275" s="246">
        <f>C276</f>
        <v>0</v>
      </c>
      <c r="D275" s="246">
        <f>D276</f>
        <v>0</v>
      </c>
      <c r="E275" s="298"/>
      <c r="F275" s="253"/>
    </row>
    <row r="276" spans="1:6" s="243" customFormat="1" ht="17.25" customHeight="1" x14ac:dyDescent="0.2">
      <c r="A276" s="117">
        <v>32</v>
      </c>
      <c r="B276" s="118" t="s">
        <v>14</v>
      </c>
      <c r="C276" s="246">
        <f>C277</f>
        <v>0</v>
      </c>
      <c r="D276" s="246">
        <f>D277+D280</f>
        <v>0</v>
      </c>
      <c r="E276" s="298"/>
      <c r="F276" s="253"/>
    </row>
    <row r="277" spans="1:6" s="243" customFormat="1" ht="17.25" customHeight="1" x14ac:dyDescent="0.2">
      <c r="A277" s="117">
        <v>322</v>
      </c>
      <c r="B277" s="118" t="s">
        <v>102</v>
      </c>
      <c r="C277" s="246">
        <f>C278</f>
        <v>0</v>
      </c>
      <c r="D277" s="246">
        <f>D278+D279</f>
        <v>0</v>
      </c>
      <c r="E277" s="298"/>
      <c r="F277" s="253"/>
    </row>
    <row r="278" spans="1:6" s="243" customFormat="1" ht="17.25" customHeight="1" x14ac:dyDescent="0.2">
      <c r="A278" s="181">
        <v>3221</v>
      </c>
      <c r="B278" s="144" t="s">
        <v>304</v>
      </c>
      <c r="C278" s="182">
        <v>0</v>
      </c>
      <c r="D278" s="182">
        <v>0</v>
      </c>
      <c r="E278" s="287"/>
      <c r="F278" s="253"/>
    </row>
    <row r="279" spans="1:6" s="243" customFormat="1" ht="17.25" customHeight="1" x14ac:dyDescent="0.2">
      <c r="A279" s="181">
        <v>3225</v>
      </c>
      <c r="B279" s="144" t="s">
        <v>224</v>
      </c>
      <c r="C279" s="182">
        <v>0</v>
      </c>
      <c r="D279" s="182">
        <v>0</v>
      </c>
      <c r="E279" s="287"/>
      <c r="F279" s="253"/>
    </row>
    <row r="280" spans="1:6" s="243" customFormat="1" ht="25.5" customHeight="1" x14ac:dyDescent="0.2">
      <c r="A280" s="117">
        <v>329</v>
      </c>
      <c r="B280" s="118" t="s">
        <v>225</v>
      </c>
      <c r="C280" s="246">
        <v>0</v>
      </c>
      <c r="D280" s="246">
        <v>0</v>
      </c>
      <c r="E280" s="298"/>
      <c r="F280" s="253"/>
    </row>
    <row r="281" spans="1:6" s="243" customFormat="1" ht="17.25" customHeight="1" x14ac:dyDescent="0.2">
      <c r="A281" s="181">
        <v>3294</v>
      </c>
      <c r="B281" s="144" t="s">
        <v>348</v>
      </c>
      <c r="C281" s="182">
        <v>0</v>
      </c>
      <c r="D281" s="182">
        <v>0</v>
      </c>
      <c r="E281" s="287"/>
      <c r="F281" s="253"/>
    </row>
    <row r="282" spans="1:6" s="243" customFormat="1" ht="17.25" customHeight="1" x14ac:dyDescent="0.2">
      <c r="A282" s="181">
        <v>3299</v>
      </c>
      <c r="B282" s="144" t="s">
        <v>225</v>
      </c>
      <c r="C282" s="182">
        <v>0</v>
      </c>
      <c r="D282" s="182">
        <v>0</v>
      </c>
      <c r="E282" s="287"/>
      <c r="F282" s="253"/>
    </row>
    <row r="283" spans="1:6" s="243" customFormat="1" ht="24.75" customHeight="1" x14ac:dyDescent="0.2">
      <c r="A283" s="308">
        <v>4</v>
      </c>
      <c r="B283" s="192" t="s">
        <v>6</v>
      </c>
      <c r="C283" s="310">
        <f>C284</f>
        <v>0</v>
      </c>
      <c r="D283" s="310">
        <f>D284</f>
        <v>0</v>
      </c>
      <c r="E283" s="311"/>
      <c r="F283" s="253"/>
    </row>
    <row r="284" spans="1:6" s="243" customFormat="1" ht="26.25" customHeight="1" x14ac:dyDescent="0.2">
      <c r="A284" s="308">
        <v>42</v>
      </c>
      <c r="B284" s="192" t="s">
        <v>307</v>
      </c>
      <c r="C284" s="310">
        <f t="shared" ref="C284:D285" si="24">C285</f>
        <v>0</v>
      </c>
      <c r="D284" s="310">
        <f t="shared" si="24"/>
        <v>0</v>
      </c>
      <c r="E284" s="311"/>
      <c r="F284" s="253"/>
    </row>
    <row r="285" spans="1:6" s="243" customFormat="1" ht="17.25" customHeight="1" x14ac:dyDescent="0.2">
      <c r="A285" s="308">
        <v>422</v>
      </c>
      <c r="B285" s="192" t="s">
        <v>135</v>
      </c>
      <c r="C285" s="310">
        <f t="shared" si="24"/>
        <v>0</v>
      </c>
      <c r="D285" s="310">
        <f t="shared" si="24"/>
        <v>0</v>
      </c>
      <c r="E285" s="311"/>
      <c r="F285" s="253"/>
    </row>
    <row r="286" spans="1:6" s="243" customFormat="1" ht="17.25" customHeight="1" x14ac:dyDescent="0.2">
      <c r="A286" s="181">
        <v>4221</v>
      </c>
      <c r="B286" s="144" t="s">
        <v>253</v>
      </c>
      <c r="C286" s="182">
        <v>0</v>
      </c>
      <c r="D286" s="182">
        <v>0</v>
      </c>
      <c r="E286" s="287"/>
      <c r="F286" s="253"/>
    </row>
    <row r="287" spans="1:6" s="243" customFormat="1" ht="17.25" customHeight="1" x14ac:dyDescent="0.2">
      <c r="A287" s="322" t="s">
        <v>315</v>
      </c>
      <c r="B287" s="323" t="s">
        <v>316</v>
      </c>
      <c r="C287" s="324">
        <f>C288</f>
        <v>45300</v>
      </c>
      <c r="D287" s="324">
        <f>D288</f>
        <v>28826.25</v>
      </c>
      <c r="E287" s="325">
        <f>D287/C287*100</f>
        <v>63.634105960264897</v>
      </c>
      <c r="F287" s="253"/>
    </row>
    <row r="288" spans="1:6" s="243" customFormat="1" ht="17.25" customHeight="1" x14ac:dyDescent="0.2">
      <c r="A288" s="322" t="s">
        <v>275</v>
      </c>
      <c r="B288" s="323" t="s">
        <v>276</v>
      </c>
      <c r="C288" s="324">
        <f>C289</f>
        <v>45300</v>
      </c>
      <c r="D288" s="324">
        <f>D289</f>
        <v>28826.25</v>
      </c>
      <c r="E288" s="325"/>
      <c r="F288" s="253"/>
    </row>
    <row r="289" spans="1:6" s="243" customFormat="1" ht="17.25" customHeight="1" x14ac:dyDescent="0.2">
      <c r="A289" s="326">
        <v>3</v>
      </c>
      <c r="B289" s="327" t="s">
        <v>223</v>
      </c>
      <c r="C289" s="328">
        <f>C290+C297</f>
        <v>45300</v>
      </c>
      <c r="D289" s="328">
        <f>D290+D297</f>
        <v>28826.25</v>
      </c>
      <c r="E289" s="329"/>
      <c r="F289" s="253"/>
    </row>
    <row r="290" spans="1:6" s="243" customFormat="1" ht="17.25" customHeight="1" x14ac:dyDescent="0.2">
      <c r="A290" s="326">
        <v>31</v>
      </c>
      <c r="B290" s="327" t="s">
        <v>5</v>
      </c>
      <c r="C290" s="328">
        <f>C291+C293+C295</f>
        <v>44300</v>
      </c>
      <c r="D290" s="328">
        <f>D291+D293+D295</f>
        <v>28146.959999999999</v>
      </c>
      <c r="E290" s="329"/>
      <c r="F290" s="253"/>
    </row>
    <row r="291" spans="1:6" s="243" customFormat="1" ht="17.25" customHeight="1" x14ac:dyDescent="0.2">
      <c r="A291" s="326">
        <v>311</v>
      </c>
      <c r="B291" s="327" t="s">
        <v>29</v>
      </c>
      <c r="C291" s="328">
        <f>C292</f>
        <v>37100</v>
      </c>
      <c r="D291" s="328">
        <f>D292</f>
        <v>23783.68</v>
      </c>
      <c r="E291" s="329"/>
      <c r="F291" s="253"/>
    </row>
    <row r="292" spans="1:6" s="243" customFormat="1" ht="17.25" customHeight="1" x14ac:dyDescent="0.2">
      <c r="A292" s="181">
        <v>3111</v>
      </c>
      <c r="B292" s="144" t="s">
        <v>30</v>
      </c>
      <c r="C292" s="182">
        <v>37100</v>
      </c>
      <c r="D292" s="182">
        <v>23783.68</v>
      </c>
      <c r="E292" s="287"/>
      <c r="F292" s="253"/>
    </row>
    <row r="293" spans="1:6" s="243" customFormat="1" ht="17.25" customHeight="1" x14ac:dyDescent="0.2">
      <c r="A293" s="117">
        <v>312</v>
      </c>
      <c r="B293" s="118" t="s">
        <v>96</v>
      </c>
      <c r="C293" s="246">
        <f>C294</f>
        <v>1000</v>
      </c>
      <c r="D293" s="246">
        <f>D294</f>
        <v>1000</v>
      </c>
      <c r="E293" s="298"/>
      <c r="F293" s="253"/>
    </row>
    <row r="294" spans="1:6" s="243" customFormat="1" ht="17.25" customHeight="1" x14ac:dyDescent="0.2">
      <c r="A294" s="181">
        <v>3121</v>
      </c>
      <c r="B294" s="144" t="s">
        <v>96</v>
      </c>
      <c r="C294" s="182">
        <v>1000</v>
      </c>
      <c r="D294" s="182">
        <v>1000</v>
      </c>
      <c r="E294" s="287"/>
      <c r="F294" s="253"/>
    </row>
    <row r="295" spans="1:6" s="243" customFormat="1" ht="17.25" customHeight="1" x14ac:dyDescent="0.2">
      <c r="A295" s="117">
        <v>313</v>
      </c>
      <c r="B295" s="118" t="s">
        <v>97</v>
      </c>
      <c r="C295" s="246">
        <f>C296</f>
        <v>6200</v>
      </c>
      <c r="D295" s="246">
        <f>D296</f>
        <v>3363.28</v>
      </c>
      <c r="E295" s="298"/>
      <c r="F295" s="253"/>
    </row>
    <row r="296" spans="1:6" s="243" customFormat="1" ht="17.25" customHeight="1" x14ac:dyDescent="0.2">
      <c r="A296" s="181">
        <v>3132</v>
      </c>
      <c r="B296" s="144" t="s">
        <v>98</v>
      </c>
      <c r="C296" s="182">
        <v>6200</v>
      </c>
      <c r="D296" s="182">
        <v>3363.28</v>
      </c>
      <c r="E296" s="287"/>
      <c r="F296" s="253"/>
    </row>
    <row r="297" spans="1:6" s="243" customFormat="1" ht="17.25" customHeight="1" x14ac:dyDescent="0.2">
      <c r="A297" s="117">
        <v>32</v>
      </c>
      <c r="B297" s="118" t="s">
        <v>14</v>
      </c>
      <c r="C297" s="246">
        <f>C298</f>
        <v>1000</v>
      </c>
      <c r="D297" s="246">
        <f>D298</f>
        <v>679.29</v>
      </c>
      <c r="E297" s="298"/>
      <c r="F297" s="253"/>
    </row>
    <row r="298" spans="1:6" s="243" customFormat="1" ht="17.25" customHeight="1" x14ac:dyDescent="0.2">
      <c r="A298" s="117">
        <v>321</v>
      </c>
      <c r="B298" s="118" t="s">
        <v>31</v>
      </c>
      <c r="C298" s="246">
        <f>C299</f>
        <v>1000</v>
      </c>
      <c r="D298" s="246">
        <f>D299</f>
        <v>679.29</v>
      </c>
      <c r="E298" s="298"/>
      <c r="F298" s="253"/>
    </row>
    <row r="299" spans="1:6" s="243" customFormat="1" ht="17.25" customHeight="1" x14ac:dyDescent="0.2">
      <c r="A299" s="181">
        <v>3212</v>
      </c>
      <c r="B299" s="144" t="s">
        <v>99</v>
      </c>
      <c r="C299" s="182">
        <v>1000</v>
      </c>
      <c r="D299" s="182">
        <v>679.29</v>
      </c>
      <c r="E299" s="287"/>
      <c r="F299" s="253"/>
    </row>
    <row r="300" spans="1:6" s="243" customFormat="1" ht="17.25" customHeight="1" x14ac:dyDescent="0.2">
      <c r="A300" s="181"/>
      <c r="B300" s="144"/>
      <c r="C300" s="182"/>
      <c r="D300" s="182"/>
      <c r="E300" s="287"/>
      <c r="F300" s="253"/>
    </row>
    <row r="301" spans="1:6" ht="26.25" customHeight="1" x14ac:dyDescent="0.2">
      <c r="A301" s="98" t="s">
        <v>228</v>
      </c>
      <c r="B301" s="146" t="s">
        <v>278</v>
      </c>
      <c r="C301" s="147">
        <f>C302</f>
        <v>726000</v>
      </c>
      <c r="D301" s="147">
        <f t="shared" ref="C301:D302" si="25">D302</f>
        <v>924038.1100000001</v>
      </c>
      <c r="E301" s="283">
        <f>D301/C301*100</f>
        <v>127.27797658402204</v>
      </c>
      <c r="F301" s="253"/>
    </row>
    <row r="302" spans="1:6" ht="13.5" customHeight="1" x14ac:dyDescent="0.2">
      <c r="A302" s="101" t="s">
        <v>275</v>
      </c>
      <c r="B302" s="203" t="s">
        <v>276</v>
      </c>
      <c r="C302" s="149">
        <f t="shared" si="25"/>
        <v>726000</v>
      </c>
      <c r="D302" s="149">
        <f t="shared" si="25"/>
        <v>924038.1100000001</v>
      </c>
      <c r="E302" s="289"/>
      <c r="F302" s="253"/>
    </row>
    <row r="303" spans="1:6" ht="12.75" customHeight="1" x14ac:dyDescent="0.2">
      <c r="A303" s="137">
        <v>3</v>
      </c>
      <c r="B303" s="192" t="s">
        <v>223</v>
      </c>
      <c r="C303" s="139">
        <f>C304+C314</f>
        <v>726000</v>
      </c>
      <c r="D303" s="139">
        <f>D304+D314+D322</f>
        <v>924038.1100000001</v>
      </c>
      <c r="E303" s="270"/>
      <c r="F303" s="253"/>
    </row>
    <row r="304" spans="1:6" ht="13.5" customHeight="1" x14ac:dyDescent="0.2">
      <c r="A304" s="140">
        <v>31</v>
      </c>
      <c r="B304" s="118" t="s">
        <v>5</v>
      </c>
      <c r="C304" s="141">
        <f>C305+C309+C311</f>
        <v>693000</v>
      </c>
      <c r="D304" s="141">
        <f>D305+D309+D311</f>
        <v>888039.06</v>
      </c>
      <c r="E304" s="280"/>
      <c r="F304" s="253"/>
    </row>
    <row r="305" spans="1:6" ht="25.5" customHeight="1" x14ac:dyDescent="0.2">
      <c r="A305" s="91">
        <v>311</v>
      </c>
      <c r="B305" s="92" t="s">
        <v>29</v>
      </c>
      <c r="C305" s="93">
        <f>C306+C307+C308</f>
        <v>568000</v>
      </c>
      <c r="D305" s="93">
        <f>D306+D307+D308</f>
        <v>735071.99</v>
      </c>
      <c r="E305" s="252"/>
      <c r="F305" s="253"/>
    </row>
    <row r="306" spans="1:6" ht="20.25" customHeight="1" x14ac:dyDescent="0.2">
      <c r="A306" s="110">
        <v>3111</v>
      </c>
      <c r="B306" s="144" t="s">
        <v>30</v>
      </c>
      <c r="C306" s="113">
        <v>550000</v>
      </c>
      <c r="D306" s="113">
        <v>703359.43</v>
      </c>
      <c r="E306" s="261"/>
      <c r="F306" s="253"/>
    </row>
    <row r="307" spans="1:6" ht="16.5" customHeight="1" x14ac:dyDescent="0.2">
      <c r="A307" s="110">
        <v>3113</v>
      </c>
      <c r="B307" s="144" t="s">
        <v>94</v>
      </c>
      <c r="C307" s="113">
        <v>12000</v>
      </c>
      <c r="D307" s="113">
        <v>27929.69</v>
      </c>
      <c r="E307" s="261"/>
      <c r="F307" s="253"/>
    </row>
    <row r="308" spans="1:6" ht="12.75" customHeight="1" x14ac:dyDescent="0.2">
      <c r="A308" s="110">
        <v>3114</v>
      </c>
      <c r="B308" s="144" t="s">
        <v>95</v>
      </c>
      <c r="C308" s="113">
        <v>6000</v>
      </c>
      <c r="D308" s="113">
        <v>3782.87</v>
      </c>
      <c r="E308" s="261"/>
      <c r="F308" s="253"/>
    </row>
    <row r="309" spans="1:6" ht="12.75" customHeight="1" x14ac:dyDescent="0.2">
      <c r="A309" s="91">
        <v>312</v>
      </c>
      <c r="B309" s="92" t="s">
        <v>96</v>
      </c>
      <c r="C309" s="93">
        <f>C310</f>
        <v>25000</v>
      </c>
      <c r="D309" s="93">
        <f>D310</f>
        <v>31733.5</v>
      </c>
      <c r="E309" s="252"/>
      <c r="F309" s="253"/>
    </row>
    <row r="310" spans="1:6" ht="12.75" customHeight="1" x14ac:dyDescent="0.2">
      <c r="A310" s="110">
        <v>3121</v>
      </c>
      <c r="B310" s="144" t="s">
        <v>96</v>
      </c>
      <c r="C310" s="113">
        <v>25000</v>
      </c>
      <c r="D310" s="113">
        <v>31733.5</v>
      </c>
      <c r="E310" s="261"/>
      <c r="F310" s="253"/>
    </row>
    <row r="311" spans="1:6" ht="12.75" customHeight="1" x14ac:dyDescent="0.2">
      <c r="A311" s="91">
        <v>313</v>
      </c>
      <c r="B311" s="92" t="s">
        <v>97</v>
      </c>
      <c r="C311" s="93">
        <f>C312+C313</f>
        <v>100000</v>
      </c>
      <c r="D311" s="93">
        <f>D312+D313</f>
        <v>121233.57</v>
      </c>
      <c r="E311" s="252"/>
      <c r="F311" s="253"/>
    </row>
    <row r="312" spans="1:6" ht="15.75" customHeight="1" x14ac:dyDescent="0.2">
      <c r="A312" s="110">
        <v>3132</v>
      </c>
      <c r="B312" s="144" t="s">
        <v>98</v>
      </c>
      <c r="C312" s="113">
        <v>100000</v>
      </c>
      <c r="D312" s="113">
        <v>121233.57</v>
      </c>
      <c r="E312" s="261"/>
      <c r="F312" s="253"/>
    </row>
    <row r="313" spans="1:6" ht="23.25" customHeight="1" x14ac:dyDescent="0.2">
      <c r="A313" s="110">
        <v>3133</v>
      </c>
      <c r="B313" s="144" t="s">
        <v>279</v>
      </c>
      <c r="C313" s="113">
        <v>0</v>
      </c>
      <c r="D313" s="113">
        <v>0</v>
      </c>
      <c r="E313" s="261"/>
      <c r="F313" s="253"/>
    </row>
    <row r="314" spans="1:6" ht="12.75" customHeight="1" x14ac:dyDescent="0.2">
      <c r="A314" s="140">
        <v>32</v>
      </c>
      <c r="B314" s="118" t="s">
        <v>14</v>
      </c>
      <c r="C314" s="141">
        <f>C315+C319</f>
        <v>33000</v>
      </c>
      <c r="D314" s="141">
        <f>D315+D319</f>
        <v>35999.050000000003</v>
      </c>
      <c r="E314" s="280"/>
      <c r="F314" s="253"/>
    </row>
    <row r="315" spans="1:6" ht="12.75" customHeight="1" x14ac:dyDescent="0.2">
      <c r="A315" s="91">
        <v>321</v>
      </c>
      <c r="B315" s="92" t="s">
        <v>31</v>
      </c>
      <c r="C315" s="93">
        <f>C316</f>
        <v>30000</v>
      </c>
      <c r="D315" s="93">
        <f>D316</f>
        <v>33503.050000000003</v>
      </c>
      <c r="E315" s="252"/>
      <c r="F315" s="253"/>
    </row>
    <row r="316" spans="1:6" ht="12.75" customHeight="1" x14ac:dyDescent="0.2">
      <c r="A316" s="110">
        <v>3212</v>
      </c>
      <c r="B316" s="144" t="s">
        <v>99</v>
      </c>
      <c r="C316" s="113">
        <v>30000</v>
      </c>
      <c r="D316" s="113">
        <v>33503.050000000003</v>
      </c>
      <c r="E316" s="261"/>
      <c r="F316" s="253"/>
    </row>
    <row r="317" spans="1:6" ht="12.75" customHeight="1" x14ac:dyDescent="0.2">
      <c r="A317" s="91">
        <v>323</v>
      </c>
      <c r="B317" s="92" t="s">
        <v>109</v>
      </c>
      <c r="C317" s="93">
        <v>0</v>
      </c>
      <c r="D317" s="93">
        <v>0</v>
      </c>
      <c r="E317" s="252"/>
      <c r="F317" s="253"/>
    </row>
    <row r="318" spans="1:6" ht="12.75" customHeight="1" x14ac:dyDescent="0.2">
      <c r="A318" s="110">
        <v>3236</v>
      </c>
      <c r="B318" s="144" t="s">
        <v>115</v>
      </c>
      <c r="C318" s="113">
        <v>0</v>
      </c>
      <c r="D318" s="113">
        <v>0</v>
      </c>
      <c r="E318" s="261"/>
      <c r="F318" s="253"/>
    </row>
    <row r="319" spans="1:6" ht="27" customHeight="1" x14ac:dyDescent="0.2">
      <c r="A319" s="91">
        <v>329</v>
      </c>
      <c r="B319" s="92" t="s">
        <v>225</v>
      </c>
      <c r="C319" s="93">
        <f>C320</f>
        <v>3000</v>
      </c>
      <c r="D319" s="93">
        <f>D320+D321</f>
        <v>2496</v>
      </c>
      <c r="E319" s="252"/>
      <c r="F319" s="253"/>
    </row>
    <row r="320" spans="1:6" ht="15" customHeight="1" x14ac:dyDescent="0.2">
      <c r="A320" s="110">
        <v>3295</v>
      </c>
      <c r="B320" s="144" t="s">
        <v>280</v>
      </c>
      <c r="C320" s="113">
        <v>3000</v>
      </c>
      <c r="D320" s="113">
        <v>2496</v>
      </c>
      <c r="E320" s="261"/>
      <c r="F320" s="253"/>
    </row>
    <row r="321" spans="1:6" ht="15" customHeight="1" x14ac:dyDescent="0.2">
      <c r="A321" s="110">
        <v>3296</v>
      </c>
      <c r="B321" s="144" t="s">
        <v>241</v>
      </c>
      <c r="C321" s="113">
        <v>0</v>
      </c>
      <c r="D321" s="113">
        <v>0</v>
      </c>
      <c r="E321" s="261"/>
      <c r="F321" s="253"/>
    </row>
    <row r="322" spans="1:6" ht="15" customHeight="1" x14ac:dyDescent="0.2">
      <c r="A322" s="140">
        <v>34</v>
      </c>
      <c r="B322" s="118" t="s">
        <v>227</v>
      </c>
      <c r="C322" s="141">
        <v>0</v>
      </c>
      <c r="D322" s="141">
        <f>D323</f>
        <v>0</v>
      </c>
      <c r="E322" s="280"/>
      <c r="F322" s="253"/>
    </row>
    <row r="323" spans="1:6" ht="15" customHeight="1" x14ac:dyDescent="0.2">
      <c r="A323" s="91">
        <v>343</v>
      </c>
      <c r="B323" s="92" t="s">
        <v>127</v>
      </c>
      <c r="C323" s="93">
        <v>0</v>
      </c>
      <c r="D323" s="93">
        <f>D324</f>
        <v>0</v>
      </c>
      <c r="E323" s="252"/>
      <c r="F323" s="253"/>
    </row>
    <row r="324" spans="1:6" ht="15" customHeight="1" x14ac:dyDescent="0.2">
      <c r="A324" s="110">
        <v>3433</v>
      </c>
      <c r="B324" s="144" t="s">
        <v>129</v>
      </c>
      <c r="C324" s="113">
        <v>0</v>
      </c>
      <c r="D324" s="113">
        <v>0</v>
      </c>
      <c r="E324" s="261"/>
      <c r="F324" s="253"/>
    </row>
    <row r="325" spans="1:6" ht="19.5" customHeight="1" x14ac:dyDescent="0.2">
      <c r="A325" s="205" t="s">
        <v>242</v>
      </c>
      <c r="B325" s="146" t="s">
        <v>281</v>
      </c>
      <c r="C325" s="159">
        <f>C326+C332</f>
        <v>55000</v>
      </c>
      <c r="D325" s="159">
        <f>D326+D332</f>
        <v>42522.54</v>
      </c>
      <c r="E325" s="278">
        <f>D325/C325*100</f>
        <v>77.313709090909086</v>
      </c>
      <c r="F325" s="253"/>
    </row>
    <row r="326" spans="1:6" ht="16.5" customHeight="1" x14ac:dyDescent="0.2">
      <c r="A326" s="101" t="s">
        <v>271</v>
      </c>
      <c r="B326" s="206" t="s">
        <v>272</v>
      </c>
      <c r="C326" s="160">
        <f t="shared" ref="C326:D326" si="26">C327</f>
        <v>15000</v>
      </c>
      <c r="D326" s="160">
        <f t="shared" si="26"/>
        <v>4173.0600000000004</v>
      </c>
      <c r="E326" s="279">
        <f>D326/C326*100</f>
        <v>27.820399999999999</v>
      </c>
      <c r="F326" s="253"/>
    </row>
    <row r="327" spans="1:6" ht="15" customHeight="1" x14ac:dyDescent="0.2">
      <c r="A327" s="161">
        <v>3</v>
      </c>
      <c r="B327" s="162" t="s">
        <v>223</v>
      </c>
      <c r="C327" s="139">
        <f>C328</f>
        <v>15000</v>
      </c>
      <c r="D327" s="139">
        <f>D328</f>
        <v>4173.0600000000004</v>
      </c>
      <c r="E327" s="270"/>
      <c r="F327" s="253"/>
    </row>
    <row r="328" spans="1:6" ht="15" customHeight="1" x14ac:dyDescent="0.2">
      <c r="A328" s="163">
        <v>32</v>
      </c>
      <c r="B328" s="164" t="s">
        <v>14</v>
      </c>
      <c r="C328" s="141">
        <f>C329</f>
        <v>15000</v>
      </c>
      <c r="D328" s="141">
        <f>D329</f>
        <v>4173.0600000000004</v>
      </c>
      <c r="E328" s="280"/>
      <c r="F328" s="253"/>
    </row>
    <row r="329" spans="1:6" s="243" customFormat="1" ht="15" customHeight="1" x14ac:dyDescent="0.2">
      <c r="A329" s="198">
        <v>322</v>
      </c>
      <c r="B329" s="199" t="s">
        <v>102</v>
      </c>
      <c r="C329" s="93">
        <f>SUM(C330:C331)</f>
        <v>15000</v>
      </c>
      <c r="D329" s="93">
        <f>SUM(D330:D331)</f>
        <v>4173.0600000000004</v>
      </c>
      <c r="E329" s="252"/>
      <c r="F329" s="253"/>
    </row>
    <row r="330" spans="1:6" s="243" customFormat="1" ht="15" customHeight="1" x14ac:dyDescent="0.2">
      <c r="A330" s="110">
        <v>3221</v>
      </c>
      <c r="B330" s="144" t="s">
        <v>103</v>
      </c>
      <c r="C330" s="113">
        <v>0</v>
      </c>
      <c r="D330" s="113">
        <v>0</v>
      </c>
      <c r="E330" s="261"/>
      <c r="F330" s="253"/>
    </row>
    <row r="331" spans="1:6" ht="15" customHeight="1" x14ac:dyDescent="0.2">
      <c r="A331" s="110">
        <v>3222</v>
      </c>
      <c r="B331" s="144" t="s">
        <v>104</v>
      </c>
      <c r="C331" s="113">
        <v>15000</v>
      </c>
      <c r="D331" s="113">
        <v>4173.0600000000004</v>
      </c>
      <c r="E331" s="261"/>
      <c r="F331" s="253"/>
    </row>
    <row r="332" spans="1:6" ht="15" customHeight="1" x14ac:dyDescent="0.2">
      <c r="A332" s="102" t="s">
        <v>275</v>
      </c>
      <c r="B332" s="203" t="s">
        <v>276</v>
      </c>
      <c r="C332" s="207">
        <f t="shared" ref="C332:D335" si="27">C333</f>
        <v>40000</v>
      </c>
      <c r="D332" s="160">
        <f t="shared" si="27"/>
        <v>38349.480000000003</v>
      </c>
      <c r="E332" s="299">
        <f>D332/C332*100</f>
        <v>95.873699999999999</v>
      </c>
      <c r="F332" s="253"/>
    </row>
    <row r="333" spans="1:6" ht="15" customHeight="1" x14ac:dyDescent="0.2">
      <c r="A333" s="161">
        <v>3</v>
      </c>
      <c r="B333" s="162" t="s">
        <v>223</v>
      </c>
      <c r="C333" s="151">
        <f t="shared" si="27"/>
        <v>40000</v>
      </c>
      <c r="D333" s="139">
        <f t="shared" si="27"/>
        <v>38349.480000000003</v>
      </c>
      <c r="E333" s="276"/>
      <c r="F333" s="253"/>
    </row>
    <row r="334" spans="1:6" ht="15" customHeight="1" x14ac:dyDescent="0.2">
      <c r="A334" s="163">
        <v>32</v>
      </c>
      <c r="B334" s="164" t="s">
        <v>14</v>
      </c>
      <c r="C334" s="142">
        <f t="shared" si="27"/>
        <v>40000</v>
      </c>
      <c r="D334" s="141">
        <f t="shared" si="27"/>
        <v>38349.480000000003</v>
      </c>
      <c r="E334" s="271"/>
      <c r="F334" s="253"/>
    </row>
    <row r="335" spans="1:6" ht="18" customHeight="1" x14ac:dyDescent="0.2">
      <c r="A335" s="198">
        <v>322</v>
      </c>
      <c r="B335" s="199" t="s">
        <v>102</v>
      </c>
      <c r="C335" s="143">
        <f t="shared" si="27"/>
        <v>40000</v>
      </c>
      <c r="D335" s="93">
        <f t="shared" si="27"/>
        <v>38349.480000000003</v>
      </c>
      <c r="E335" s="272"/>
      <c r="F335" s="253"/>
    </row>
    <row r="336" spans="1:6" ht="18" customHeight="1" x14ac:dyDescent="0.2">
      <c r="A336" s="110">
        <v>3222</v>
      </c>
      <c r="B336" s="144" t="s">
        <v>104</v>
      </c>
      <c r="C336" s="145">
        <v>40000</v>
      </c>
      <c r="D336" s="113">
        <v>38349.480000000003</v>
      </c>
      <c r="E336" s="273"/>
      <c r="F336" s="253"/>
    </row>
    <row r="337" spans="1:6" ht="18" customHeight="1" x14ac:dyDescent="0.2">
      <c r="A337" s="146" t="s">
        <v>282</v>
      </c>
      <c r="B337" s="146" t="s">
        <v>251</v>
      </c>
      <c r="C337" s="159">
        <f>C338</f>
        <v>0</v>
      </c>
      <c r="D337" s="159">
        <f>D338</f>
        <v>0</v>
      </c>
      <c r="E337" s="278">
        <v>0</v>
      </c>
      <c r="F337" s="253"/>
    </row>
    <row r="338" spans="1:6" ht="18" customHeight="1" x14ac:dyDescent="0.2">
      <c r="A338" s="102" t="s">
        <v>283</v>
      </c>
      <c r="B338" s="203" t="s">
        <v>284</v>
      </c>
      <c r="C338" s="160">
        <f t="shared" ref="C338:D339" si="28">C339</f>
        <v>0</v>
      </c>
      <c r="D338" s="160">
        <f t="shared" si="28"/>
        <v>0</v>
      </c>
      <c r="E338" s="279"/>
      <c r="F338" s="253"/>
    </row>
    <row r="339" spans="1:6" ht="21" customHeight="1" x14ac:dyDescent="0.2">
      <c r="A339" s="137">
        <v>4</v>
      </c>
      <c r="B339" s="192" t="s">
        <v>6</v>
      </c>
      <c r="C339" s="139">
        <f t="shared" si="28"/>
        <v>0</v>
      </c>
      <c r="D339" s="139">
        <f t="shared" si="28"/>
        <v>0</v>
      </c>
      <c r="E339" s="270"/>
      <c r="F339" s="253"/>
    </row>
    <row r="340" spans="1:6" ht="13.5" customHeight="1" x14ac:dyDescent="0.2">
      <c r="A340" s="140">
        <v>42</v>
      </c>
      <c r="B340" s="118" t="s">
        <v>252</v>
      </c>
      <c r="C340" s="141">
        <f>C341+C346</f>
        <v>0</v>
      </c>
      <c r="D340" s="141">
        <f>D341+D346</f>
        <v>0</v>
      </c>
      <c r="E340" s="280"/>
      <c r="F340" s="253"/>
    </row>
    <row r="341" spans="1:6" ht="23.25" customHeight="1" x14ac:dyDescent="0.2">
      <c r="A341" s="91">
        <v>422</v>
      </c>
      <c r="B341" s="92" t="s">
        <v>135</v>
      </c>
      <c r="C341" s="93">
        <f>C342+C343+C344+C345</f>
        <v>0</v>
      </c>
      <c r="D341" s="93">
        <f>D342+D343+D344+D345</f>
        <v>0</v>
      </c>
      <c r="E341" s="252"/>
      <c r="F341" s="253"/>
    </row>
    <row r="342" spans="1:6" ht="24.75" customHeight="1" x14ac:dyDescent="0.2">
      <c r="A342" s="110">
        <v>4221</v>
      </c>
      <c r="B342" s="144" t="s">
        <v>253</v>
      </c>
      <c r="C342" s="113">
        <v>0</v>
      </c>
      <c r="D342" s="113">
        <v>0</v>
      </c>
      <c r="E342" s="261"/>
      <c r="F342" s="253"/>
    </row>
    <row r="343" spans="1:6" ht="15" customHeight="1" x14ac:dyDescent="0.2">
      <c r="A343" s="110">
        <v>4223</v>
      </c>
      <c r="B343" s="144" t="s">
        <v>254</v>
      </c>
      <c r="C343" s="113">
        <v>0</v>
      </c>
      <c r="D343" s="113">
        <v>0</v>
      </c>
      <c r="E343" s="261"/>
      <c r="F343" s="253"/>
    </row>
    <row r="344" spans="1:6" ht="15" customHeight="1" x14ac:dyDescent="0.2">
      <c r="A344" s="110">
        <v>4226</v>
      </c>
      <c r="B344" s="144" t="s">
        <v>255</v>
      </c>
      <c r="C344" s="113">
        <v>0</v>
      </c>
      <c r="D344" s="113">
        <v>0</v>
      </c>
      <c r="E344" s="261"/>
      <c r="F344" s="253"/>
    </row>
    <row r="345" spans="1:6" ht="15" customHeight="1" x14ac:dyDescent="0.2">
      <c r="A345" s="110">
        <v>4227</v>
      </c>
      <c r="B345" s="144" t="s">
        <v>256</v>
      </c>
      <c r="C345" s="113">
        <v>0</v>
      </c>
      <c r="D345" s="113">
        <v>0</v>
      </c>
      <c r="E345" s="261"/>
      <c r="F345" s="253"/>
    </row>
    <row r="346" spans="1:6" ht="15" customHeight="1" x14ac:dyDescent="0.2">
      <c r="A346" s="91">
        <v>424</v>
      </c>
      <c r="B346" s="92" t="s">
        <v>139</v>
      </c>
      <c r="C346" s="93">
        <f>C347</f>
        <v>0</v>
      </c>
      <c r="D346" s="93">
        <v>0</v>
      </c>
      <c r="E346" s="252"/>
      <c r="F346" s="253"/>
    </row>
    <row r="347" spans="1:6" ht="29.25" customHeight="1" x14ac:dyDescent="0.2">
      <c r="A347" s="110">
        <v>4241</v>
      </c>
      <c r="B347" s="144" t="s">
        <v>140</v>
      </c>
      <c r="C347" s="113">
        <v>0</v>
      </c>
      <c r="D347" s="113">
        <v>0</v>
      </c>
      <c r="E347" s="261"/>
      <c r="F347" s="253"/>
    </row>
    <row r="348" spans="1:6" ht="29.25" customHeight="1" x14ac:dyDescent="0.2">
      <c r="A348" s="102" t="s">
        <v>275</v>
      </c>
      <c r="B348" s="203" t="s">
        <v>276</v>
      </c>
      <c r="C348" s="160">
        <f t="shared" ref="C348:D349" si="29">C349</f>
        <v>800</v>
      </c>
      <c r="D348" s="160">
        <f t="shared" si="29"/>
        <v>1136.5899999999999</v>
      </c>
      <c r="E348" s="279">
        <f>D348/C348*100</f>
        <v>142.07374999999999</v>
      </c>
      <c r="F348" s="253"/>
    </row>
    <row r="349" spans="1:6" ht="15" customHeight="1" x14ac:dyDescent="0.2">
      <c r="A349" s="137">
        <v>4</v>
      </c>
      <c r="B349" s="192" t="s">
        <v>6</v>
      </c>
      <c r="C349" s="139">
        <f t="shared" si="29"/>
        <v>800</v>
      </c>
      <c r="D349" s="139">
        <f t="shared" si="29"/>
        <v>1136.5899999999999</v>
      </c>
      <c r="E349" s="270"/>
      <c r="F349" s="253"/>
    </row>
    <row r="350" spans="1:6" ht="15" customHeight="1" x14ac:dyDescent="0.2">
      <c r="A350" s="140">
        <v>42</v>
      </c>
      <c r="B350" s="118" t="s">
        <v>252</v>
      </c>
      <c r="C350" s="141">
        <f>C351+C358</f>
        <v>800</v>
      </c>
      <c r="D350" s="141">
        <f>D351+D356+D358</f>
        <v>1136.5899999999999</v>
      </c>
      <c r="E350" s="280"/>
      <c r="F350" s="253"/>
    </row>
    <row r="351" spans="1:6" ht="28.5" customHeight="1" x14ac:dyDescent="0.2">
      <c r="A351" s="91">
        <v>422</v>
      </c>
      <c r="B351" s="92" t="s">
        <v>135</v>
      </c>
      <c r="C351" s="93">
        <f>C352+C353+C354+C355</f>
        <v>0</v>
      </c>
      <c r="D351" s="93">
        <f>D352+D353+D354+D355</f>
        <v>625.79999999999995</v>
      </c>
      <c r="E351" s="252"/>
      <c r="F351" s="253"/>
    </row>
    <row r="352" spans="1:6" ht="23.25" customHeight="1" x14ac:dyDescent="0.2">
      <c r="A352" s="110">
        <v>4221</v>
      </c>
      <c r="B352" s="144" t="s">
        <v>253</v>
      </c>
      <c r="C352" s="113">
        <v>0</v>
      </c>
      <c r="D352" s="113">
        <v>625.79999999999995</v>
      </c>
      <c r="E352" s="261"/>
      <c r="F352" s="253"/>
    </row>
    <row r="353" spans="1:6" ht="15" customHeight="1" x14ac:dyDescent="0.2">
      <c r="A353" s="110">
        <v>4223</v>
      </c>
      <c r="B353" s="144" t="s">
        <v>254</v>
      </c>
      <c r="C353" s="113">
        <v>0</v>
      </c>
      <c r="D353" s="113">
        <v>0</v>
      </c>
      <c r="E353" s="261"/>
      <c r="F353" s="253"/>
    </row>
    <row r="354" spans="1:6" ht="15" customHeight="1" x14ac:dyDescent="0.2">
      <c r="A354" s="110">
        <v>4226</v>
      </c>
      <c r="B354" s="144" t="s">
        <v>255</v>
      </c>
      <c r="C354" s="113">
        <v>0</v>
      </c>
      <c r="D354" s="113">
        <v>0</v>
      </c>
      <c r="E354" s="261"/>
      <c r="F354" s="253"/>
    </row>
    <row r="355" spans="1:6" ht="15" customHeight="1" x14ac:dyDescent="0.2">
      <c r="A355" s="110">
        <v>4227</v>
      </c>
      <c r="B355" s="144" t="s">
        <v>256</v>
      </c>
      <c r="C355" s="113">
        <v>0</v>
      </c>
      <c r="D355" s="113">
        <v>0</v>
      </c>
      <c r="E355" s="261"/>
      <c r="F355" s="253"/>
    </row>
    <row r="356" spans="1:6" ht="15" customHeight="1" x14ac:dyDescent="0.2">
      <c r="A356" s="343">
        <v>423</v>
      </c>
      <c r="B356" s="192" t="s">
        <v>347</v>
      </c>
      <c r="C356" s="211">
        <f>C357</f>
        <v>0</v>
      </c>
      <c r="D356" s="211">
        <f>D357</f>
        <v>0</v>
      </c>
      <c r="E356" s="297"/>
      <c r="F356" s="253"/>
    </row>
    <row r="357" spans="1:6" ht="22.5" customHeight="1" x14ac:dyDescent="0.2">
      <c r="A357" s="110">
        <v>4231</v>
      </c>
      <c r="B357" s="144" t="s">
        <v>320</v>
      </c>
      <c r="C357" s="113">
        <v>0</v>
      </c>
      <c r="D357" s="113">
        <v>0</v>
      </c>
      <c r="E357" s="261"/>
      <c r="F357" s="253"/>
    </row>
    <row r="358" spans="1:6" s="243" customFormat="1" ht="22.5" customHeight="1" x14ac:dyDescent="0.2">
      <c r="A358" s="91">
        <v>424</v>
      </c>
      <c r="B358" s="92" t="s">
        <v>139</v>
      </c>
      <c r="C358" s="93">
        <f>C359</f>
        <v>800</v>
      </c>
      <c r="D358" s="93">
        <f>D359</f>
        <v>510.79</v>
      </c>
      <c r="E358" s="252"/>
      <c r="F358" s="253"/>
    </row>
    <row r="359" spans="1:6" s="243" customFormat="1" ht="27.75" customHeight="1" x14ac:dyDescent="0.2">
      <c r="A359" s="110">
        <v>4241</v>
      </c>
      <c r="B359" s="144" t="s">
        <v>140</v>
      </c>
      <c r="C359" s="113">
        <v>800</v>
      </c>
      <c r="D359" s="113">
        <v>510.79</v>
      </c>
      <c r="E359" s="261"/>
      <c r="F359" s="253"/>
    </row>
    <row r="360" spans="1:6" ht="27.75" customHeight="1" x14ac:dyDescent="0.2">
      <c r="A360" s="247" t="s">
        <v>297</v>
      </c>
      <c r="B360" s="208" t="s">
        <v>308</v>
      </c>
      <c r="C360" s="209">
        <f t="shared" ref="C360" si="30">C361</f>
        <v>0</v>
      </c>
      <c r="D360" s="209">
        <f>D361+D378</f>
        <v>13727.19</v>
      </c>
      <c r="E360" s="315">
        <v>0</v>
      </c>
      <c r="F360" s="253"/>
    </row>
    <row r="361" spans="1:6" ht="15" customHeight="1" x14ac:dyDescent="0.2">
      <c r="A361" s="248">
        <v>3</v>
      </c>
      <c r="B361" s="118" t="s">
        <v>223</v>
      </c>
      <c r="C361" s="141">
        <f>C367</f>
        <v>0</v>
      </c>
      <c r="D361" s="141">
        <f>D362+D367+D374</f>
        <v>5573.18</v>
      </c>
      <c r="E361" s="263"/>
      <c r="F361" s="253"/>
    </row>
    <row r="362" spans="1:6" s="243" customFormat="1" ht="15" customHeight="1" x14ac:dyDescent="0.2">
      <c r="A362" s="248">
        <v>31</v>
      </c>
      <c r="B362" s="118" t="s">
        <v>5</v>
      </c>
      <c r="C362" s="141">
        <f>C363</f>
        <v>0</v>
      </c>
      <c r="D362" s="141">
        <f>D363+D365</f>
        <v>2123.94</v>
      </c>
      <c r="E362" s="263"/>
      <c r="F362" s="253"/>
    </row>
    <row r="363" spans="1:6" s="243" customFormat="1" ht="26.25" customHeight="1" x14ac:dyDescent="0.2">
      <c r="A363" s="248">
        <v>311</v>
      </c>
      <c r="B363" s="118" t="s">
        <v>29</v>
      </c>
      <c r="C363" s="141">
        <f>C364</f>
        <v>0</v>
      </c>
      <c r="D363" s="141">
        <f>D364</f>
        <v>1823.13</v>
      </c>
      <c r="E363" s="263"/>
      <c r="F363" s="253"/>
    </row>
    <row r="364" spans="1:6" s="243" customFormat="1" ht="26.25" customHeight="1" x14ac:dyDescent="0.2">
      <c r="A364" s="330">
        <v>3113</v>
      </c>
      <c r="B364" s="126" t="s">
        <v>321</v>
      </c>
      <c r="C364" s="124">
        <v>0</v>
      </c>
      <c r="D364" s="124">
        <v>1823.13</v>
      </c>
      <c r="E364" s="265"/>
      <c r="F364" s="253"/>
    </row>
    <row r="365" spans="1:6" s="243" customFormat="1" ht="26.25" customHeight="1" x14ac:dyDescent="0.2">
      <c r="A365" s="248">
        <v>313</v>
      </c>
      <c r="B365" s="118" t="s">
        <v>97</v>
      </c>
      <c r="C365" s="141">
        <f>C366</f>
        <v>0</v>
      </c>
      <c r="D365" s="141">
        <f>D366</f>
        <v>300.81</v>
      </c>
      <c r="E365" s="263"/>
      <c r="F365" s="253"/>
    </row>
    <row r="366" spans="1:6" s="243" customFormat="1" ht="26.25" customHeight="1" x14ac:dyDescent="0.2">
      <c r="A366" s="330">
        <v>3132</v>
      </c>
      <c r="B366" s="126" t="s">
        <v>98</v>
      </c>
      <c r="C366" s="124">
        <v>0</v>
      </c>
      <c r="D366" s="124">
        <v>300.81</v>
      </c>
      <c r="E366" s="265"/>
      <c r="F366" s="253"/>
    </row>
    <row r="367" spans="1:6" s="243" customFormat="1" ht="26.25" customHeight="1" x14ac:dyDescent="0.2">
      <c r="A367" s="140">
        <v>32</v>
      </c>
      <c r="B367" s="118" t="s">
        <v>14</v>
      </c>
      <c r="C367" s="141">
        <f>C373</f>
        <v>0</v>
      </c>
      <c r="D367" s="141">
        <f>D368+D371</f>
        <v>3351.74</v>
      </c>
      <c r="E367" s="263"/>
      <c r="F367" s="253"/>
    </row>
    <row r="368" spans="1:6" s="243" customFormat="1" ht="26.25" customHeight="1" x14ac:dyDescent="0.2">
      <c r="A368" s="140">
        <v>322</v>
      </c>
      <c r="B368" s="118" t="s">
        <v>102</v>
      </c>
      <c r="C368" s="141">
        <f>C370</f>
        <v>0</v>
      </c>
      <c r="D368" s="141">
        <f>D369+D370</f>
        <v>3289.24</v>
      </c>
      <c r="E368" s="263"/>
      <c r="F368" s="253"/>
    </row>
    <row r="369" spans="1:6" s="243" customFormat="1" ht="28.5" customHeight="1" x14ac:dyDescent="0.2">
      <c r="A369" s="204">
        <v>3213</v>
      </c>
      <c r="B369" s="126" t="s">
        <v>344</v>
      </c>
      <c r="C369" s="124">
        <v>0</v>
      </c>
      <c r="D369" s="124">
        <v>189.24</v>
      </c>
      <c r="E369" s="265"/>
      <c r="F369" s="253"/>
    </row>
    <row r="370" spans="1:6" s="243" customFormat="1" ht="28.5" customHeight="1" x14ac:dyDescent="0.2">
      <c r="A370" s="204">
        <v>3223</v>
      </c>
      <c r="B370" s="126" t="s">
        <v>322</v>
      </c>
      <c r="C370" s="124">
        <v>0</v>
      </c>
      <c r="D370" s="124">
        <v>3100</v>
      </c>
      <c r="E370" s="265"/>
      <c r="F370" s="253"/>
    </row>
    <row r="371" spans="1:6" s="243" customFormat="1" ht="28.5" customHeight="1" x14ac:dyDescent="0.2">
      <c r="A371" s="343">
        <v>323</v>
      </c>
      <c r="B371" s="192" t="s">
        <v>109</v>
      </c>
      <c r="C371" s="211">
        <f>C372</f>
        <v>0</v>
      </c>
      <c r="D371" s="211">
        <f>D372</f>
        <v>62.5</v>
      </c>
      <c r="E371" s="297"/>
      <c r="F371" s="253"/>
    </row>
    <row r="372" spans="1:6" s="243" customFormat="1" ht="28.5" customHeight="1" x14ac:dyDescent="0.2">
      <c r="A372" s="204">
        <v>3232</v>
      </c>
      <c r="B372" s="126" t="s">
        <v>345</v>
      </c>
      <c r="C372" s="124">
        <v>0</v>
      </c>
      <c r="D372" s="124">
        <v>62.5</v>
      </c>
      <c r="E372" s="265"/>
      <c r="F372" s="253"/>
    </row>
    <row r="373" spans="1:6" s="243" customFormat="1" ht="28.5" customHeight="1" x14ac:dyDescent="0.2">
      <c r="A373" s="140">
        <v>329</v>
      </c>
      <c r="B373" s="118" t="s">
        <v>225</v>
      </c>
      <c r="C373" s="141">
        <f>C377</f>
        <v>0</v>
      </c>
      <c r="D373" s="141">
        <f>D377</f>
        <v>0</v>
      </c>
      <c r="E373" s="263"/>
      <c r="F373" s="253"/>
    </row>
    <row r="374" spans="1:6" s="243" customFormat="1" ht="28.5" customHeight="1" x14ac:dyDescent="0.2">
      <c r="A374" s="140">
        <v>34</v>
      </c>
      <c r="B374" s="118" t="s">
        <v>227</v>
      </c>
      <c r="C374" s="141">
        <f>C375</f>
        <v>0</v>
      </c>
      <c r="D374" s="141">
        <f>D375</f>
        <v>97.5</v>
      </c>
      <c r="E374" s="263"/>
      <c r="F374" s="253"/>
    </row>
    <row r="375" spans="1:6" s="243" customFormat="1" ht="28.5" customHeight="1" x14ac:dyDescent="0.2">
      <c r="A375" s="140">
        <v>343</v>
      </c>
      <c r="B375" s="118" t="s">
        <v>127</v>
      </c>
      <c r="C375" s="141">
        <f>C376</f>
        <v>0</v>
      </c>
      <c r="D375" s="141">
        <f>D376</f>
        <v>97.5</v>
      </c>
      <c r="E375" s="263"/>
      <c r="F375" s="253"/>
    </row>
    <row r="376" spans="1:6" s="243" customFormat="1" ht="28.5" customHeight="1" x14ac:dyDescent="0.2">
      <c r="A376" s="204">
        <v>3431</v>
      </c>
      <c r="B376" s="126" t="s">
        <v>346</v>
      </c>
      <c r="C376" s="124">
        <v>0</v>
      </c>
      <c r="D376" s="124">
        <v>97.5</v>
      </c>
      <c r="E376" s="265"/>
      <c r="F376" s="253"/>
    </row>
    <row r="377" spans="1:6" s="243" customFormat="1" ht="28.5" customHeight="1" x14ac:dyDescent="0.2">
      <c r="A377" s="110">
        <v>3299</v>
      </c>
      <c r="B377" s="144" t="s">
        <v>225</v>
      </c>
      <c r="C377" s="113">
        <v>0</v>
      </c>
      <c r="D377" s="113">
        <v>0</v>
      </c>
      <c r="E377" s="261"/>
      <c r="F377" s="253"/>
    </row>
    <row r="378" spans="1:6" s="243" customFormat="1" ht="28.5" customHeight="1" x14ac:dyDescent="0.2">
      <c r="A378" s="137">
        <v>4</v>
      </c>
      <c r="B378" s="192" t="s">
        <v>6</v>
      </c>
      <c r="C378" s="139">
        <f t="shared" ref="C378:D378" si="31">C379</f>
        <v>0</v>
      </c>
      <c r="D378" s="139">
        <f t="shared" si="31"/>
        <v>8154.01</v>
      </c>
      <c r="E378" s="270"/>
      <c r="F378" s="253"/>
    </row>
    <row r="379" spans="1:6" s="243" customFormat="1" ht="15" customHeight="1" x14ac:dyDescent="0.2">
      <c r="A379" s="140">
        <v>42</v>
      </c>
      <c r="B379" s="118" t="s">
        <v>252</v>
      </c>
      <c r="C379" s="141">
        <f>C384</f>
        <v>0</v>
      </c>
      <c r="D379" s="141">
        <f>D380+D384</f>
        <v>8154.01</v>
      </c>
      <c r="E379" s="280"/>
      <c r="F379" s="253"/>
    </row>
    <row r="380" spans="1:6" s="243" customFormat="1" ht="31.5" customHeight="1" x14ac:dyDescent="0.2">
      <c r="A380" s="140">
        <v>422</v>
      </c>
      <c r="B380" s="118" t="s">
        <v>135</v>
      </c>
      <c r="C380" s="141">
        <f>C381+C383</f>
        <v>0</v>
      </c>
      <c r="D380" s="141">
        <f>D381+D382+D383</f>
        <v>8131.7</v>
      </c>
      <c r="E380" s="280"/>
      <c r="F380" s="253"/>
    </row>
    <row r="381" spans="1:6" ht="24" customHeight="1" x14ac:dyDescent="0.2">
      <c r="A381" s="204">
        <v>4221</v>
      </c>
      <c r="B381" s="126" t="s">
        <v>253</v>
      </c>
      <c r="C381" s="124">
        <v>0</v>
      </c>
      <c r="D381" s="124">
        <v>5686.45</v>
      </c>
      <c r="E381" s="265"/>
      <c r="F381" s="253"/>
    </row>
    <row r="382" spans="1:6" s="243" customFormat="1" ht="24" customHeight="1" x14ac:dyDescent="0.2">
      <c r="A382" s="204">
        <v>4223</v>
      </c>
      <c r="B382" s="126" t="s">
        <v>343</v>
      </c>
      <c r="C382" s="124">
        <v>0</v>
      </c>
      <c r="D382" s="124">
        <v>2064</v>
      </c>
      <c r="E382" s="265"/>
      <c r="F382" s="253"/>
    </row>
    <row r="383" spans="1:6" s="243" customFormat="1" ht="24" customHeight="1" x14ac:dyDescent="0.2">
      <c r="A383" s="204">
        <v>4227</v>
      </c>
      <c r="B383" s="126" t="s">
        <v>256</v>
      </c>
      <c r="C383" s="124">
        <v>0</v>
      </c>
      <c r="D383" s="124">
        <v>381.25</v>
      </c>
      <c r="E383" s="265"/>
      <c r="F383" s="253"/>
    </row>
    <row r="384" spans="1:6" s="243" customFormat="1" ht="24" customHeight="1" x14ac:dyDescent="0.2">
      <c r="A384" s="91">
        <v>424</v>
      </c>
      <c r="B384" s="92" t="s">
        <v>139</v>
      </c>
      <c r="C384" s="93">
        <f>C385</f>
        <v>0</v>
      </c>
      <c r="D384" s="93">
        <f>D385</f>
        <v>22.31</v>
      </c>
      <c r="E384" s="252"/>
      <c r="F384" s="253"/>
    </row>
    <row r="385" spans="1:6" s="243" customFormat="1" ht="24" customHeight="1" x14ac:dyDescent="0.2">
      <c r="A385" s="110">
        <v>4241</v>
      </c>
      <c r="B385" s="144" t="s">
        <v>140</v>
      </c>
      <c r="C385" s="113">
        <v>0</v>
      </c>
      <c r="D385" s="113">
        <v>22.31</v>
      </c>
      <c r="E385" s="261"/>
      <c r="F385" s="253"/>
    </row>
    <row r="386" spans="1:6" ht="24" customHeight="1" x14ac:dyDescent="0.2">
      <c r="A386" s="333" t="s">
        <v>324</v>
      </c>
      <c r="B386" s="146" t="s">
        <v>325</v>
      </c>
      <c r="C386" s="334">
        <f>C387</f>
        <v>12000</v>
      </c>
      <c r="D386" s="334">
        <f>D387+D392</f>
        <v>11295.220000000001</v>
      </c>
      <c r="E386" s="335">
        <f>D386/C386*100</f>
        <v>94.126833333333352</v>
      </c>
      <c r="F386" s="253"/>
    </row>
    <row r="387" spans="1:6" ht="19.5" customHeight="1" x14ac:dyDescent="0.2">
      <c r="A387" s="333" t="s">
        <v>275</v>
      </c>
      <c r="B387" s="146" t="s">
        <v>276</v>
      </c>
      <c r="C387" s="334">
        <f>C388+C392</f>
        <v>12000</v>
      </c>
      <c r="D387" s="334">
        <f>D388</f>
        <v>10033.01</v>
      </c>
      <c r="E387" s="335"/>
      <c r="F387" s="253"/>
    </row>
    <row r="388" spans="1:6" s="243" customFormat="1" ht="26.25" customHeight="1" x14ac:dyDescent="0.2">
      <c r="A388" s="333">
        <v>3</v>
      </c>
      <c r="B388" s="146" t="s">
        <v>223</v>
      </c>
      <c r="C388" s="334">
        <f>C389</f>
        <v>10000</v>
      </c>
      <c r="D388" s="334">
        <f>D389</f>
        <v>10033.01</v>
      </c>
      <c r="E388" s="335"/>
      <c r="F388" s="336"/>
    </row>
    <row r="389" spans="1:6" s="243" customFormat="1" ht="21.75" customHeight="1" x14ac:dyDescent="0.2">
      <c r="A389" s="333">
        <v>37</v>
      </c>
      <c r="B389" s="146" t="s">
        <v>285</v>
      </c>
      <c r="C389" s="334">
        <f t="shared" ref="C389:D390" si="32">C390</f>
        <v>10000</v>
      </c>
      <c r="D389" s="334">
        <f t="shared" si="32"/>
        <v>10033.01</v>
      </c>
      <c r="E389" s="335"/>
      <c r="F389" s="253"/>
    </row>
    <row r="390" spans="1:6" s="243" customFormat="1" ht="21.75" customHeight="1" x14ac:dyDescent="0.2">
      <c r="A390" s="331">
        <v>372</v>
      </c>
      <c r="B390" s="173" t="s">
        <v>286</v>
      </c>
      <c r="C390" s="209">
        <f t="shared" si="32"/>
        <v>10000</v>
      </c>
      <c r="D390" s="209">
        <f t="shared" si="32"/>
        <v>10033.01</v>
      </c>
      <c r="E390" s="332"/>
      <c r="F390" s="253"/>
    </row>
    <row r="391" spans="1:6" ht="24" customHeight="1" x14ac:dyDescent="0.2">
      <c r="A391" s="110">
        <v>3722</v>
      </c>
      <c r="B391" s="144" t="s">
        <v>287</v>
      </c>
      <c r="C391" s="113">
        <v>10000</v>
      </c>
      <c r="D391" s="113">
        <v>10033.01</v>
      </c>
      <c r="E391" s="261"/>
      <c r="F391" s="253"/>
    </row>
    <row r="392" spans="1:6" ht="25.5" customHeight="1" x14ac:dyDescent="0.2">
      <c r="A392" s="137">
        <v>4</v>
      </c>
      <c r="B392" s="192" t="s">
        <v>6</v>
      </c>
      <c r="C392" s="139">
        <f t="shared" ref="C392:D394" si="33">C393</f>
        <v>2000</v>
      </c>
      <c r="D392" s="139">
        <f t="shared" si="33"/>
        <v>1262.21</v>
      </c>
      <c r="E392" s="270">
        <f>D392/C392*100</f>
        <v>63.110500000000002</v>
      </c>
      <c r="F392" s="253"/>
    </row>
    <row r="393" spans="1:6" ht="24.75" customHeight="1" x14ac:dyDescent="0.2">
      <c r="A393" s="140">
        <v>42</v>
      </c>
      <c r="B393" s="118" t="s">
        <v>252</v>
      </c>
      <c r="C393" s="141">
        <f t="shared" si="33"/>
        <v>2000</v>
      </c>
      <c r="D393" s="141">
        <f t="shared" si="33"/>
        <v>1262.21</v>
      </c>
      <c r="E393" s="280"/>
      <c r="F393" s="253"/>
    </row>
    <row r="394" spans="1:6" ht="24.75" customHeight="1" x14ac:dyDescent="0.2">
      <c r="A394" s="91">
        <v>424</v>
      </c>
      <c r="B394" s="92" t="s">
        <v>139</v>
      </c>
      <c r="C394" s="93">
        <f t="shared" si="33"/>
        <v>2000</v>
      </c>
      <c r="D394" s="93">
        <f t="shared" si="33"/>
        <v>1262.21</v>
      </c>
      <c r="E394" s="252"/>
      <c r="F394" s="253"/>
    </row>
    <row r="395" spans="1:6" ht="24.75" customHeight="1" x14ac:dyDescent="0.2">
      <c r="A395" s="110">
        <v>4241</v>
      </c>
      <c r="B395" s="144" t="s">
        <v>140</v>
      </c>
      <c r="C395" s="113">
        <v>2000</v>
      </c>
      <c r="D395" s="113">
        <v>1262.21</v>
      </c>
      <c r="E395" s="261"/>
      <c r="F395" s="253"/>
    </row>
    <row r="396" spans="1:6" ht="24.75" customHeight="1" x14ac:dyDescent="0.2">
      <c r="A396" s="146" t="s">
        <v>288</v>
      </c>
      <c r="B396" s="146" t="s">
        <v>289</v>
      </c>
      <c r="C396" s="159">
        <f t="shared" ref="C396:D400" si="34">C397</f>
        <v>0</v>
      </c>
      <c r="D396" s="159">
        <f t="shared" si="34"/>
        <v>0</v>
      </c>
      <c r="E396" s="278">
        <v>0</v>
      </c>
      <c r="F396" s="253"/>
    </row>
    <row r="397" spans="1:6" ht="24.75" customHeight="1" x14ac:dyDescent="0.2">
      <c r="A397" s="102" t="s">
        <v>275</v>
      </c>
      <c r="B397" s="203" t="s">
        <v>276</v>
      </c>
      <c r="C397" s="160">
        <f t="shared" si="34"/>
        <v>0</v>
      </c>
      <c r="D397" s="160">
        <f t="shared" si="34"/>
        <v>0</v>
      </c>
      <c r="E397" s="279"/>
      <c r="F397" s="253"/>
    </row>
    <row r="398" spans="1:6" ht="15.75" customHeight="1" x14ac:dyDescent="0.2">
      <c r="A398" s="137">
        <v>3</v>
      </c>
      <c r="B398" s="192" t="s">
        <v>223</v>
      </c>
      <c r="C398" s="139">
        <f t="shared" si="34"/>
        <v>0</v>
      </c>
      <c r="D398" s="139">
        <f t="shared" si="34"/>
        <v>0</v>
      </c>
      <c r="E398" s="270"/>
      <c r="F398" s="253"/>
    </row>
    <row r="399" spans="1:6" ht="15.75" customHeight="1" x14ac:dyDescent="0.2">
      <c r="A399" s="140">
        <v>32</v>
      </c>
      <c r="B399" s="118" t="s">
        <v>14</v>
      </c>
      <c r="C399" s="141">
        <f t="shared" si="34"/>
        <v>0</v>
      </c>
      <c r="D399" s="141">
        <f t="shared" si="34"/>
        <v>0</v>
      </c>
      <c r="E399" s="280"/>
      <c r="F399" s="253"/>
    </row>
    <row r="400" spans="1:6" ht="15.75" customHeight="1" x14ac:dyDescent="0.2">
      <c r="A400" s="198">
        <v>323</v>
      </c>
      <c r="B400" s="199" t="s">
        <v>109</v>
      </c>
      <c r="C400" s="93">
        <f t="shared" si="34"/>
        <v>0</v>
      </c>
      <c r="D400" s="93">
        <f t="shared" si="34"/>
        <v>0</v>
      </c>
      <c r="E400" s="252"/>
      <c r="F400" s="253"/>
    </row>
    <row r="401" spans="1:6" ht="15.75" customHeight="1" x14ac:dyDescent="0.2">
      <c r="A401" s="212">
        <v>3231</v>
      </c>
      <c r="B401" s="213" t="s">
        <v>290</v>
      </c>
      <c r="C401" s="182">
        <v>0</v>
      </c>
      <c r="D401" s="182">
        <v>0</v>
      </c>
      <c r="E401" s="287"/>
      <c r="F401" s="253"/>
    </row>
    <row r="402" spans="1:6" ht="15.75" customHeight="1" x14ac:dyDescent="0.2">
      <c r="A402" s="214"/>
      <c r="B402" s="215"/>
      <c r="C402" s="182"/>
      <c r="D402" s="182"/>
      <c r="E402" s="287"/>
      <c r="F402" s="253"/>
    </row>
    <row r="403" spans="1:6" ht="15.75" customHeight="1" x14ac:dyDescent="0.2">
      <c r="A403" s="216" t="s">
        <v>291</v>
      </c>
      <c r="B403" s="217" t="s">
        <v>292</v>
      </c>
      <c r="C403" s="218">
        <f t="shared" ref="C403:D407" si="35">C404</f>
        <v>392.75</v>
      </c>
      <c r="D403" s="218">
        <f t="shared" si="35"/>
        <v>392.75</v>
      </c>
      <c r="E403" s="300">
        <f>D403/C403*100</f>
        <v>100</v>
      </c>
      <c r="F403" s="253"/>
    </row>
    <row r="404" spans="1:6" ht="15.75" customHeight="1" x14ac:dyDescent="0.2">
      <c r="A404" s="219" t="s">
        <v>293</v>
      </c>
      <c r="B404" s="220" t="s">
        <v>276</v>
      </c>
      <c r="C404" s="222">
        <f t="shared" si="35"/>
        <v>392.75</v>
      </c>
      <c r="D404" s="221">
        <f t="shared" si="35"/>
        <v>392.75</v>
      </c>
      <c r="E404" s="301"/>
      <c r="F404" s="253"/>
    </row>
    <row r="405" spans="1:6" ht="42.75" customHeight="1" x14ac:dyDescent="0.2">
      <c r="A405" s="223">
        <v>3</v>
      </c>
      <c r="B405" s="224" t="s">
        <v>223</v>
      </c>
      <c r="C405" s="226">
        <f t="shared" si="35"/>
        <v>392.75</v>
      </c>
      <c r="D405" s="225">
        <f t="shared" si="35"/>
        <v>392.75</v>
      </c>
      <c r="E405" s="302"/>
      <c r="F405" s="253"/>
    </row>
    <row r="406" spans="1:6" ht="15.75" customHeight="1" x14ac:dyDescent="0.2">
      <c r="A406" s="227">
        <v>38</v>
      </c>
      <c r="B406" s="228" t="s">
        <v>132</v>
      </c>
      <c r="C406" s="230">
        <f t="shared" si="35"/>
        <v>392.75</v>
      </c>
      <c r="D406" s="229">
        <f t="shared" si="35"/>
        <v>392.75</v>
      </c>
      <c r="E406" s="303"/>
      <c r="F406" s="253"/>
    </row>
    <row r="407" spans="1:6" ht="15.75" customHeight="1" x14ac:dyDescent="0.2">
      <c r="A407" s="231">
        <v>381</v>
      </c>
      <c r="B407" s="232" t="s">
        <v>85</v>
      </c>
      <c r="C407" s="233">
        <f t="shared" si="35"/>
        <v>392.75</v>
      </c>
      <c r="D407" s="180">
        <f t="shared" si="35"/>
        <v>392.75</v>
      </c>
      <c r="E407" s="304"/>
      <c r="F407" s="253"/>
    </row>
    <row r="408" spans="1:6" ht="15.75" customHeight="1" x14ac:dyDescent="0.2">
      <c r="A408" s="212">
        <v>3812</v>
      </c>
      <c r="B408" s="215" t="s">
        <v>131</v>
      </c>
      <c r="C408" s="234">
        <v>392.75</v>
      </c>
      <c r="D408" s="182">
        <v>392.75</v>
      </c>
      <c r="E408" s="305"/>
      <c r="F408" s="253"/>
    </row>
    <row r="409" spans="1:6" ht="15.75" customHeight="1" x14ac:dyDescent="0.2">
      <c r="A409" s="378" t="s">
        <v>294</v>
      </c>
      <c r="B409" s="379"/>
      <c r="C409" s="235">
        <f>C10+C36+C183+C21</f>
        <v>1026775.93</v>
      </c>
      <c r="D409" s="235">
        <f>D10+D21+D35+D181</f>
        <v>1203715.95</v>
      </c>
      <c r="E409" s="306">
        <f>D409/C409*100</f>
        <v>117.2325835491683</v>
      </c>
      <c r="F409" s="253"/>
    </row>
    <row r="410" spans="1:6" ht="15.75" customHeight="1" x14ac:dyDescent="0.2">
      <c r="A410" s="236"/>
      <c r="B410" s="237"/>
      <c r="C410" s="237"/>
      <c r="D410" s="237"/>
      <c r="E410" s="237"/>
      <c r="F410" s="253"/>
    </row>
    <row r="411" spans="1:6" x14ac:dyDescent="0.2">
      <c r="A411" s="238"/>
      <c r="B411" s="237"/>
      <c r="C411" s="237"/>
      <c r="D411" s="237"/>
      <c r="E411" s="237"/>
      <c r="F411" s="253"/>
    </row>
    <row r="412" spans="1:6" x14ac:dyDescent="0.2">
      <c r="A412" s="238"/>
      <c r="B412" s="237"/>
      <c r="C412" s="237"/>
      <c r="D412" s="237"/>
      <c r="E412" s="237"/>
    </row>
    <row r="413" spans="1:6" x14ac:dyDescent="0.2">
      <c r="A413" s="238"/>
      <c r="B413" s="237"/>
      <c r="C413" s="237"/>
      <c r="D413" s="237"/>
      <c r="E413" s="237"/>
    </row>
    <row r="414" spans="1:6" x14ac:dyDescent="0.2">
      <c r="A414" s="238"/>
      <c r="B414" s="237"/>
      <c r="C414" s="237"/>
      <c r="D414" s="237"/>
      <c r="E414" s="237"/>
    </row>
    <row r="415" spans="1:6" x14ac:dyDescent="0.2">
      <c r="A415" s="238"/>
      <c r="B415" s="237"/>
      <c r="C415" s="237"/>
      <c r="D415" s="237"/>
      <c r="E415" s="237"/>
    </row>
    <row r="416" spans="1:6" x14ac:dyDescent="0.2">
      <c r="A416" s="238"/>
      <c r="B416" s="237"/>
      <c r="C416" s="237"/>
      <c r="D416" s="237"/>
      <c r="E416" s="237"/>
    </row>
    <row r="417" spans="1:5" x14ac:dyDescent="0.2">
      <c r="A417" s="238"/>
      <c r="B417" s="237"/>
      <c r="C417" s="237"/>
      <c r="D417" s="237"/>
      <c r="E417" s="237"/>
    </row>
    <row r="418" spans="1:5" x14ac:dyDescent="0.2">
      <c r="A418" s="238"/>
      <c r="B418" s="237"/>
      <c r="C418" s="237"/>
      <c r="D418" s="237"/>
      <c r="E418" s="237"/>
    </row>
    <row r="419" spans="1:5" x14ac:dyDescent="0.2">
      <c r="A419" s="238"/>
      <c r="B419" s="237"/>
      <c r="C419" s="237"/>
      <c r="D419" s="237"/>
      <c r="E419" s="237"/>
    </row>
    <row r="420" spans="1:5" x14ac:dyDescent="0.2">
      <c r="A420" s="238"/>
      <c r="B420" s="237"/>
      <c r="C420" s="237"/>
      <c r="D420" s="237"/>
      <c r="E420" s="237"/>
    </row>
    <row r="421" spans="1:5" x14ac:dyDescent="0.2">
      <c r="A421" s="238"/>
      <c r="B421" s="237"/>
      <c r="C421" s="237"/>
      <c r="D421" s="237"/>
      <c r="E421" s="237"/>
    </row>
    <row r="422" spans="1:5" x14ac:dyDescent="0.2">
      <c r="A422" s="238"/>
      <c r="B422" s="237"/>
      <c r="C422" s="237"/>
      <c r="D422" s="237"/>
      <c r="E422" s="237"/>
    </row>
    <row r="423" spans="1:5" x14ac:dyDescent="0.2">
      <c r="A423" s="238"/>
      <c r="B423" s="237"/>
      <c r="C423" s="237"/>
      <c r="D423" s="237"/>
      <c r="E423" s="237"/>
    </row>
    <row r="424" spans="1:5" x14ac:dyDescent="0.2">
      <c r="A424" s="238"/>
      <c r="B424" s="237"/>
      <c r="C424" s="237"/>
      <c r="D424" s="237"/>
      <c r="E424" s="237"/>
    </row>
    <row r="425" spans="1:5" x14ac:dyDescent="0.2">
      <c r="A425" s="238"/>
      <c r="B425" s="237"/>
      <c r="C425" s="237"/>
      <c r="D425" s="237"/>
      <c r="E425" s="237"/>
    </row>
    <row r="426" spans="1:5" x14ac:dyDescent="0.2">
      <c r="A426" s="238"/>
      <c r="B426" s="237"/>
      <c r="C426" s="237"/>
      <c r="D426" s="237"/>
      <c r="E426" s="237"/>
    </row>
    <row r="427" spans="1:5" x14ac:dyDescent="0.2">
      <c r="A427" s="238"/>
      <c r="B427" s="237"/>
      <c r="C427" s="237"/>
      <c r="D427" s="237"/>
      <c r="E427" s="237"/>
    </row>
    <row r="428" spans="1:5" x14ac:dyDescent="0.2">
      <c r="A428" s="238"/>
      <c r="B428" s="237"/>
      <c r="C428" s="237"/>
      <c r="D428" s="237"/>
      <c r="E428" s="237"/>
    </row>
    <row r="429" spans="1:5" x14ac:dyDescent="0.2">
      <c r="A429" s="238"/>
      <c r="B429" s="237"/>
      <c r="C429" s="237"/>
      <c r="D429" s="237"/>
      <c r="E429" s="237"/>
    </row>
    <row r="430" spans="1:5" x14ac:dyDescent="0.2">
      <c r="A430" s="238"/>
      <c r="B430" s="237"/>
      <c r="C430" s="237"/>
      <c r="D430" s="237"/>
      <c r="E430" s="237"/>
    </row>
    <row r="431" spans="1:5" x14ac:dyDescent="0.2">
      <c r="A431" s="238"/>
      <c r="B431" s="237"/>
      <c r="C431" s="237"/>
      <c r="D431" s="237"/>
      <c r="E431" s="237"/>
    </row>
    <row r="432" spans="1:5" x14ac:dyDescent="0.2">
      <c r="A432" s="238"/>
      <c r="B432" s="237"/>
      <c r="C432" s="237"/>
      <c r="D432" s="237"/>
      <c r="E432" s="237"/>
    </row>
    <row r="433" spans="1:5" x14ac:dyDescent="0.2">
      <c r="A433" s="238"/>
      <c r="B433" s="237"/>
      <c r="C433" s="237"/>
      <c r="D433" s="237"/>
      <c r="E433" s="237"/>
    </row>
    <row r="434" spans="1:5" x14ac:dyDescent="0.2">
      <c r="A434" s="238"/>
      <c r="B434" s="237"/>
      <c r="C434" s="237"/>
      <c r="D434" s="237"/>
      <c r="E434" s="237"/>
    </row>
    <row r="435" spans="1:5" x14ac:dyDescent="0.2">
      <c r="A435" s="238"/>
      <c r="B435" s="237"/>
      <c r="C435" s="237"/>
      <c r="D435" s="237"/>
      <c r="E435" s="237"/>
    </row>
    <row r="436" spans="1:5" x14ac:dyDescent="0.2">
      <c r="A436" s="238"/>
      <c r="B436" s="237"/>
      <c r="C436" s="237"/>
      <c r="D436" s="237"/>
      <c r="E436" s="237"/>
    </row>
    <row r="437" spans="1:5" x14ac:dyDescent="0.2">
      <c r="A437" s="238"/>
      <c r="B437" s="237"/>
      <c r="C437" s="237"/>
      <c r="D437" s="237"/>
      <c r="E437" s="237"/>
    </row>
    <row r="438" spans="1:5" x14ac:dyDescent="0.2">
      <c r="A438" s="238"/>
      <c r="B438" s="237"/>
      <c r="C438" s="237"/>
      <c r="D438" s="237"/>
      <c r="E438" s="237"/>
    </row>
    <row r="439" spans="1:5" x14ac:dyDescent="0.2">
      <c r="A439" s="238"/>
      <c r="B439" s="237"/>
      <c r="C439" s="237"/>
      <c r="D439" s="237"/>
      <c r="E439" s="237"/>
    </row>
    <row r="440" spans="1:5" x14ac:dyDescent="0.2">
      <c r="A440" s="238"/>
      <c r="B440" s="237"/>
      <c r="C440" s="237"/>
      <c r="D440" s="237"/>
      <c r="E440" s="237"/>
    </row>
    <row r="441" spans="1:5" x14ac:dyDescent="0.2">
      <c r="A441" s="238"/>
      <c r="B441" s="237"/>
      <c r="C441" s="237"/>
      <c r="D441" s="237"/>
      <c r="E441" s="237"/>
    </row>
    <row r="442" spans="1:5" x14ac:dyDescent="0.2">
      <c r="A442" s="238"/>
      <c r="B442" s="237"/>
      <c r="C442" s="237"/>
      <c r="D442" s="237"/>
      <c r="E442" s="237"/>
    </row>
    <row r="443" spans="1:5" x14ac:dyDescent="0.2">
      <c r="A443" s="238"/>
      <c r="B443" s="237"/>
      <c r="C443" s="237"/>
      <c r="D443" s="237"/>
      <c r="E443" s="237"/>
    </row>
    <row r="444" spans="1:5" x14ac:dyDescent="0.2">
      <c r="A444" s="238"/>
      <c r="B444" s="237"/>
      <c r="C444" s="237"/>
      <c r="D444" s="237"/>
      <c r="E444" s="237"/>
    </row>
    <row r="445" spans="1:5" x14ac:dyDescent="0.2">
      <c r="A445" s="238"/>
      <c r="B445" s="237"/>
      <c r="C445" s="237"/>
      <c r="D445" s="237"/>
      <c r="E445" s="237"/>
    </row>
    <row r="446" spans="1:5" x14ac:dyDescent="0.2">
      <c r="A446" s="238"/>
      <c r="B446" s="237"/>
      <c r="C446" s="237"/>
      <c r="D446" s="237"/>
      <c r="E446" s="237"/>
    </row>
    <row r="447" spans="1:5" x14ac:dyDescent="0.2">
      <c r="A447" s="238"/>
      <c r="B447" s="237"/>
      <c r="C447" s="237"/>
      <c r="D447" s="237"/>
      <c r="E447" s="237"/>
    </row>
    <row r="448" spans="1:5" x14ac:dyDescent="0.2">
      <c r="A448" s="238"/>
      <c r="B448" s="237"/>
      <c r="C448" s="237"/>
      <c r="D448" s="237"/>
      <c r="E448" s="237"/>
    </row>
    <row r="449" spans="1:5" x14ac:dyDescent="0.2">
      <c r="A449" s="238"/>
      <c r="B449" s="237"/>
      <c r="C449" s="237"/>
      <c r="D449" s="237"/>
      <c r="E449" s="237"/>
    </row>
    <row r="450" spans="1:5" x14ac:dyDescent="0.2">
      <c r="A450" s="238"/>
      <c r="B450" s="237"/>
      <c r="C450" s="237"/>
      <c r="D450" s="237"/>
      <c r="E450" s="237"/>
    </row>
    <row r="451" spans="1:5" x14ac:dyDescent="0.2">
      <c r="A451" s="238"/>
      <c r="B451" s="237"/>
      <c r="C451" s="237"/>
      <c r="D451" s="237"/>
      <c r="E451" s="237"/>
    </row>
    <row r="452" spans="1:5" x14ac:dyDescent="0.2">
      <c r="A452" s="238"/>
      <c r="B452" s="237"/>
      <c r="C452" s="237"/>
      <c r="D452" s="237"/>
      <c r="E452" s="237"/>
    </row>
    <row r="453" spans="1:5" x14ac:dyDescent="0.2">
      <c r="A453" s="238"/>
      <c r="B453" s="237"/>
      <c r="C453" s="237"/>
      <c r="D453" s="237"/>
      <c r="E453" s="237"/>
    </row>
    <row r="454" spans="1:5" x14ac:dyDescent="0.2">
      <c r="A454" s="238"/>
      <c r="B454" s="237"/>
      <c r="C454" s="237"/>
      <c r="D454" s="237"/>
      <c r="E454" s="237"/>
    </row>
    <row r="455" spans="1:5" x14ac:dyDescent="0.2">
      <c r="A455" s="238"/>
      <c r="B455" s="237"/>
      <c r="C455" s="237"/>
      <c r="D455" s="237"/>
      <c r="E455" s="237"/>
    </row>
    <row r="456" spans="1:5" x14ac:dyDescent="0.2">
      <c r="A456" s="238"/>
      <c r="B456" s="237"/>
      <c r="C456" s="237"/>
      <c r="D456" s="237"/>
      <c r="E456" s="237"/>
    </row>
    <row r="457" spans="1:5" x14ac:dyDescent="0.2">
      <c r="A457" s="238"/>
      <c r="B457" s="237"/>
      <c r="C457" s="237"/>
      <c r="D457" s="237"/>
      <c r="E457" s="237"/>
    </row>
    <row r="458" spans="1:5" x14ac:dyDescent="0.2">
      <c r="A458" s="238"/>
      <c r="B458" s="237"/>
      <c r="C458" s="237"/>
      <c r="D458" s="237"/>
      <c r="E458" s="237"/>
    </row>
    <row r="459" spans="1:5" x14ac:dyDescent="0.2">
      <c r="A459" s="238"/>
      <c r="B459" s="237"/>
      <c r="C459" s="237"/>
      <c r="D459" s="237"/>
      <c r="E459" s="237"/>
    </row>
    <row r="460" spans="1:5" x14ac:dyDescent="0.2">
      <c r="A460" s="238"/>
      <c r="B460" s="237"/>
      <c r="C460" s="237"/>
      <c r="D460" s="237"/>
      <c r="E460" s="237"/>
    </row>
    <row r="461" spans="1:5" x14ac:dyDescent="0.2">
      <c r="A461" s="238"/>
      <c r="B461" s="237"/>
      <c r="C461" s="237"/>
      <c r="D461" s="237"/>
      <c r="E461" s="237"/>
    </row>
    <row r="462" spans="1:5" x14ac:dyDescent="0.2">
      <c r="A462" s="238"/>
      <c r="B462" s="237"/>
      <c r="C462" s="237"/>
      <c r="D462" s="237"/>
      <c r="E462" s="237"/>
    </row>
    <row r="463" spans="1:5" x14ac:dyDescent="0.2">
      <c r="A463" s="238"/>
      <c r="B463" s="237"/>
      <c r="C463" s="237"/>
      <c r="D463" s="237"/>
      <c r="E463" s="237"/>
    </row>
    <row r="464" spans="1:5" x14ac:dyDescent="0.2">
      <c r="A464" s="238"/>
      <c r="B464" s="237"/>
      <c r="C464" s="237"/>
      <c r="D464" s="237"/>
      <c r="E464" s="237"/>
    </row>
    <row r="465" spans="1:5" x14ac:dyDescent="0.2">
      <c r="A465" s="238"/>
      <c r="B465" s="237"/>
      <c r="C465" s="237"/>
      <c r="D465" s="237"/>
      <c r="E465" s="237"/>
    </row>
    <row r="466" spans="1:5" x14ac:dyDescent="0.2">
      <c r="A466" s="238"/>
      <c r="B466" s="237"/>
      <c r="C466" s="237"/>
      <c r="D466" s="237"/>
      <c r="E466" s="237"/>
    </row>
    <row r="467" spans="1:5" x14ac:dyDescent="0.2">
      <c r="A467" s="238"/>
      <c r="B467" s="237"/>
      <c r="C467" s="237"/>
      <c r="D467" s="237"/>
      <c r="E467" s="237"/>
    </row>
    <row r="468" spans="1:5" x14ac:dyDescent="0.2">
      <c r="A468" s="238"/>
      <c r="B468" s="237"/>
      <c r="C468" s="237"/>
      <c r="D468" s="237"/>
      <c r="E468" s="237"/>
    </row>
    <row r="469" spans="1:5" x14ac:dyDescent="0.2">
      <c r="A469" s="238"/>
      <c r="B469" s="237"/>
      <c r="C469" s="237"/>
      <c r="D469" s="237"/>
      <c r="E469" s="237"/>
    </row>
    <row r="470" spans="1:5" x14ac:dyDescent="0.2">
      <c r="A470" s="238"/>
      <c r="B470" s="237"/>
      <c r="C470" s="237"/>
      <c r="D470" s="237"/>
      <c r="E470" s="237"/>
    </row>
    <row r="471" spans="1:5" x14ac:dyDescent="0.2">
      <c r="A471" s="238"/>
      <c r="B471" s="237"/>
      <c r="C471" s="237"/>
      <c r="D471" s="237"/>
      <c r="E471" s="237"/>
    </row>
    <row r="472" spans="1:5" x14ac:dyDescent="0.2">
      <c r="A472" s="238"/>
      <c r="B472" s="237"/>
      <c r="C472" s="237"/>
      <c r="D472" s="237"/>
      <c r="E472" s="237"/>
    </row>
    <row r="473" spans="1:5" x14ac:dyDescent="0.2">
      <c r="A473" s="238"/>
      <c r="B473" s="237"/>
      <c r="C473" s="237"/>
      <c r="D473" s="237"/>
      <c r="E473" s="237"/>
    </row>
    <row r="474" spans="1:5" x14ac:dyDescent="0.2">
      <c r="A474" s="238"/>
      <c r="B474" s="237"/>
      <c r="C474" s="237"/>
      <c r="D474" s="237"/>
      <c r="E474" s="237"/>
    </row>
    <row r="475" spans="1:5" x14ac:dyDescent="0.2">
      <c r="A475" s="238"/>
      <c r="B475" s="237"/>
      <c r="C475" s="237"/>
      <c r="D475" s="237"/>
      <c r="E475" s="237"/>
    </row>
    <row r="476" spans="1:5" x14ac:dyDescent="0.2">
      <c r="A476" s="238"/>
      <c r="B476" s="237"/>
      <c r="C476" s="237"/>
      <c r="D476" s="237"/>
      <c r="E476" s="237"/>
    </row>
    <row r="477" spans="1:5" x14ac:dyDescent="0.2">
      <c r="A477" s="238"/>
      <c r="B477" s="237"/>
      <c r="C477" s="237"/>
      <c r="D477" s="237"/>
      <c r="E477" s="237"/>
    </row>
    <row r="478" spans="1:5" x14ac:dyDescent="0.2">
      <c r="A478" s="238"/>
      <c r="B478" s="237"/>
      <c r="C478" s="237"/>
      <c r="D478" s="237"/>
      <c r="E478" s="237"/>
    </row>
    <row r="479" spans="1:5" x14ac:dyDescent="0.2">
      <c r="A479" s="238"/>
      <c r="B479" s="237"/>
      <c r="C479" s="237"/>
      <c r="D479" s="237"/>
      <c r="E479" s="237"/>
    </row>
    <row r="480" spans="1:5" x14ac:dyDescent="0.2">
      <c r="A480" s="238"/>
      <c r="B480" s="237"/>
      <c r="C480" s="237"/>
      <c r="D480" s="237"/>
      <c r="E480" s="237"/>
    </row>
    <row r="481" spans="1:5" x14ac:dyDescent="0.2">
      <c r="A481" s="238"/>
      <c r="B481" s="237"/>
      <c r="C481" s="237"/>
      <c r="D481" s="237"/>
      <c r="E481" s="237"/>
    </row>
    <row r="482" spans="1:5" x14ac:dyDescent="0.2">
      <c r="A482" s="238"/>
      <c r="B482" s="237"/>
      <c r="C482" s="237"/>
      <c r="D482" s="237"/>
      <c r="E482" s="237"/>
    </row>
    <row r="483" spans="1:5" x14ac:dyDescent="0.2">
      <c r="A483" s="238"/>
      <c r="B483" s="237"/>
      <c r="C483" s="237"/>
      <c r="D483" s="237"/>
      <c r="E483" s="237"/>
    </row>
    <row r="484" spans="1:5" x14ac:dyDescent="0.2">
      <c r="A484" s="238"/>
      <c r="B484" s="237"/>
      <c r="C484" s="237"/>
      <c r="D484" s="237"/>
      <c r="E484" s="237"/>
    </row>
    <row r="485" spans="1:5" x14ac:dyDescent="0.2">
      <c r="A485" s="238"/>
      <c r="B485" s="237"/>
      <c r="C485" s="237"/>
      <c r="D485" s="237"/>
      <c r="E485" s="237"/>
    </row>
    <row r="486" spans="1:5" x14ac:dyDescent="0.2">
      <c r="A486" s="238"/>
      <c r="B486" s="237"/>
      <c r="C486" s="237"/>
      <c r="D486" s="237"/>
      <c r="E486" s="237"/>
    </row>
    <row r="487" spans="1:5" x14ac:dyDescent="0.2">
      <c r="A487" s="238"/>
      <c r="B487" s="237"/>
      <c r="C487" s="237"/>
      <c r="D487" s="237"/>
      <c r="E487" s="237"/>
    </row>
    <row r="488" spans="1:5" x14ac:dyDescent="0.2">
      <c r="A488" s="238"/>
      <c r="B488" s="237"/>
      <c r="C488" s="237"/>
      <c r="D488" s="237"/>
      <c r="E488" s="237"/>
    </row>
    <row r="489" spans="1:5" x14ac:dyDescent="0.2">
      <c r="A489" s="238"/>
      <c r="B489" s="237"/>
      <c r="C489" s="237"/>
      <c r="D489" s="237"/>
      <c r="E489" s="237"/>
    </row>
    <row r="490" spans="1:5" x14ac:dyDescent="0.2">
      <c r="A490" s="238"/>
      <c r="B490" s="237"/>
      <c r="C490" s="237"/>
      <c r="D490" s="237"/>
      <c r="E490" s="237"/>
    </row>
    <row r="491" spans="1:5" x14ac:dyDescent="0.2">
      <c r="A491" s="238"/>
      <c r="B491" s="237"/>
      <c r="C491" s="237"/>
      <c r="D491" s="237"/>
      <c r="E491" s="237"/>
    </row>
    <row r="492" spans="1:5" x14ac:dyDescent="0.2">
      <c r="A492" s="238"/>
      <c r="B492" s="237"/>
      <c r="C492" s="237"/>
      <c r="D492" s="237"/>
      <c r="E492" s="237"/>
    </row>
    <row r="493" spans="1:5" x14ac:dyDescent="0.2">
      <c r="A493" s="238"/>
      <c r="B493" s="237"/>
      <c r="C493" s="237"/>
      <c r="D493" s="237"/>
      <c r="E493" s="237"/>
    </row>
    <row r="494" spans="1:5" x14ac:dyDescent="0.2">
      <c r="A494" s="238"/>
      <c r="B494" s="237"/>
      <c r="C494" s="237"/>
      <c r="D494" s="237"/>
      <c r="E494" s="237"/>
    </row>
    <row r="495" spans="1:5" x14ac:dyDescent="0.2">
      <c r="A495" s="238"/>
      <c r="B495" s="237"/>
      <c r="C495" s="237"/>
      <c r="D495" s="237"/>
      <c r="E495" s="237"/>
    </row>
    <row r="496" spans="1:5" x14ac:dyDescent="0.2">
      <c r="A496" s="238"/>
      <c r="B496" s="237"/>
      <c r="C496" s="237"/>
      <c r="D496" s="237"/>
      <c r="E496" s="237"/>
    </row>
    <row r="497" spans="1:5" x14ac:dyDescent="0.2">
      <c r="A497" s="238"/>
      <c r="B497" s="237"/>
      <c r="C497" s="237"/>
      <c r="D497" s="237"/>
      <c r="E497" s="237"/>
    </row>
    <row r="498" spans="1:5" x14ac:dyDescent="0.2">
      <c r="A498" s="238"/>
      <c r="B498" s="237"/>
      <c r="C498" s="237"/>
      <c r="D498" s="237"/>
      <c r="E498" s="237"/>
    </row>
    <row r="499" spans="1:5" x14ac:dyDescent="0.2">
      <c r="A499" s="238"/>
      <c r="B499" s="237"/>
      <c r="C499" s="237"/>
      <c r="D499" s="237"/>
      <c r="E499" s="237"/>
    </row>
    <row r="500" spans="1:5" x14ac:dyDescent="0.2">
      <c r="A500" s="238"/>
      <c r="B500" s="237"/>
      <c r="C500" s="237"/>
      <c r="D500" s="237"/>
      <c r="E500" s="237"/>
    </row>
    <row r="501" spans="1:5" x14ac:dyDescent="0.2">
      <c r="A501" s="238"/>
      <c r="B501" s="237"/>
      <c r="C501" s="237"/>
      <c r="D501" s="237"/>
      <c r="E501" s="237"/>
    </row>
    <row r="502" spans="1:5" x14ac:dyDescent="0.2">
      <c r="A502" s="238"/>
      <c r="B502" s="237"/>
      <c r="C502" s="237"/>
      <c r="D502" s="237"/>
      <c r="E502" s="237"/>
    </row>
    <row r="503" spans="1:5" x14ac:dyDescent="0.2">
      <c r="A503" s="238"/>
      <c r="B503" s="237"/>
      <c r="C503" s="237"/>
      <c r="D503" s="237"/>
      <c r="E503" s="237"/>
    </row>
    <row r="504" spans="1:5" x14ac:dyDescent="0.2">
      <c r="A504" s="238"/>
      <c r="B504" s="237"/>
      <c r="C504" s="237"/>
      <c r="D504" s="237"/>
      <c r="E504" s="237"/>
    </row>
    <row r="505" spans="1:5" x14ac:dyDescent="0.2">
      <c r="A505" s="238"/>
      <c r="B505" s="237"/>
      <c r="C505" s="237"/>
      <c r="D505" s="237"/>
      <c r="E505" s="237"/>
    </row>
    <row r="506" spans="1:5" x14ac:dyDescent="0.2">
      <c r="A506" s="238"/>
      <c r="B506" s="237"/>
      <c r="C506" s="237"/>
      <c r="D506" s="237"/>
      <c r="E506" s="237"/>
    </row>
    <row r="507" spans="1:5" x14ac:dyDescent="0.2">
      <c r="A507" s="238"/>
      <c r="B507" s="237"/>
      <c r="C507" s="237"/>
      <c r="D507" s="237"/>
      <c r="E507" s="237"/>
    </row>
    <row r="508" spans="1:5" x14ac:dyDescent="0.2">
      <c r="A508" s="238"/>
      <c r="B508" s="237"/>
      <c r="C508" s="237"/>
      <c r="D508" s="237"/>
      <c r="E508" s="237"/>
    </row>
    <row r="509" spans="1:5" x14ac:dyDescent="0.2">
      <c r="A509" s="238"/>
      <c r="B509" s="237"/>
      <c r="C509" s="237"/>
      <c r="D509" s="237"/>
      <c r="E509" s="237"/>
    </row>
    <row r="510" spans="1:5" x14ac:dyDescent="0.2">
      <c r="A510" s="238"/>
      <c r="B510" s="237"/>
      <c r="C510" s="237"/>
      <c r="D510" s="237"/>
      <c r="E510" s="237"/>
    </row>
    <row r="511" spans="1:5" x14ac:dyDescent="0.2">
      <c r="A511" s="238"/>
      <c r="B511" s="237"/>
      <c r="C511" s="237"/>
      <c r="D511" s="237"/>
      <c r="E511" s="237"/>
    </row>
    <row r="512" spans="1:5" x14ac:dyDescent="0.2">
      <c r="A512" s="238"/>
      <c r="B512" s="237"/>
      <c r="C512" s="237"/>
      <c r="D512" s="237"/>
      <c r="E512" s="237"/>
    </row>
    <row r="513" spans="1:5" x14ac:dyDescent="0.2">
      <c r="A513" s="238"/>
      <c r="B513" s="237"/>
      <c r="C513" s="237"/>
      <c r="D513" s="237"/>
      <c r="E513" s="237"/>
    </row>
    <row r="514" spans="1:5" x14ac:dyDescent="0.2">
      <c r="A514" s="238"/>
      <c r="B514" s="237"/>
      <c r="C514" s="237"/>
      <c r="D514" s="237"/>
      <c r="E514" s="237"/>
    </row>
    <row r="515" spans="1:5" x14ac:dyDescent="0.2">
      <c r="A515" s="238"/>
      <c r="B515" s="237"/>
      <c r="C515" s="237"/>
      <c r="D515" s="237"/>
      <c r="E515" s="237"/>
    </row>
    <row r="516" spans="1:5" x14ac:dyDescent="0.2">
      <c r="A516" s="238"/>
      <c r="B516" s="237"/>
      <c r="C516" s="237"/>
      <c r="D516" s="237"/>
      <c r="E516" s="237"/>
    </row>
    <row r="517" spans="1:5" x14ac:dyDescent="0.2">
      <c r="A517" s="238"/>
      <c r="B517" s="237"/>
      <c r="C517" s="237"/>
      <c r="D517" s="237"/>
      <c r="E517" s="237"/>
    </row>
    <row r="518" spans="1:5" x14ac:dyDescent="0.2">
      <c r="A518" s="238"/>
      <c r="B518" s="237"/>
      <c r="C518" s="237"/>
      <c r="D518" s="237"/>
      <c r="E518" s="237"/>
    </row>
    <row r="519" spans="1:5" x14ac:dyDescent="0.2">
      <c r="A519" s="238"/>
      <c r="B519" s="237"/>
      <c r="C519" s="237"/>
      <c r="D519" s="237"/>
      <c r="E519" s="237"/>
    </row>
    <row r="520" spans="1:5" x14ac:dyDescent="0.2">
      <c r="A520" s="238"/>
      <c r="B520" s="237"/>
      <c r="C520" s="237"/>
      <c r="D520" s="237"/>
      <c r="E520" s="237"/>
    </row>
    <row r="521" spans="1:5" x14ac:dyDescent="0.2">
      <c r="A521" s="238"/>
      <c r="B521" s="237"/>
      <c r="C521" s="237"/>
      <c r="D521" s="237"/>
      <c r="E521" s="237"/>
    </row>
    <row r="522" spans="1:5" x14ac:dyDescent="0.2">
      <c r="A522" s="238"/>
      <c r="B522" s="237"/>
      <c r="C522" s="237"/>
      <c r="D522" s="237"/>
      <c r="E522" s="237"/>
    </row>
    <row r="523" spans="1:5" x14ac:dyDescent="0.2">
      <c r="A523" s="238"/>
      <c r="B523" s="237"/>
      <c r="C523" s="237"/>
      <c r="D523" s="237"/>
      <c r="E523" s="237"/>
    </row>
    <row r="524" spans="1:5" x14ac:dyDescent="0.2">
      <c r="A524" s="238"/>
      <c r="B524" s="237"/>
      <c r="C524" s="237"/>
      <c r="D524" s="237"/>
      <c r="E524" s="237"/>
    </row>
    <row r="525" spans="1:5" x14ac:dyDescent="0.2">
      <c r="A525" s="238"/>
      <c r="B525" s="237"/>
      <c r="C525" s="237"/>
      <c r="D525" s="237"/>
      <c r="E525" s="237"/>
    </row>
    <row r="526" spans="1:5" x14ac:dyDescent="0.2">
      <c r="A526" s="238"/>
      <c r="B526" s="237"/>
      <c r="C526" s="237"/>
      <c r="D526" s="237"/>
      <c r="E526" s="237"/>
    </row>
    <row r="527" spans="1:5" x14ac:dyDescent="0.2">
      <c r="A527" s="238"/>
      <c r="B527" s="237"/>
      <c r="C527" s="237"/>
      <c r="D527" s="237"/>
      <c r="E527" s="237"/>
    </row>
    <row r="528" spans="1:5" x14ac:dyDescent="0.2">
      <c r="A528" s="238"/>
      <c r="B528" s="237"/>
      <c r="C528" s="237"/>
      <c r="D528" s="237"/>
      <c r="E528" s="237"/>
    </row>
    <row r="529" spans="1:5" x14ac:dyDescent="0.2">
      <c r="A529" s="238"/>
      <c r="B529" s="237"/>
      <c r="C529" s="237"/>
      <c r="D529" s="237"/>
      <c r="E529" s="237"/>
    </row>
    <row r="530" spans="1:5" x14ac:dyDescent="0.2">
      <c r="A530" s="238"/>
      <c r="B530" s="237"/>
      <c r="C530" s="237"/>
      <c r="D530" s="237"/>
      <c r="E530" s="237"/>
    </row>
    <row r="531" spans="1:5" x14ac:dyDescent="0.2">
      <c r="A531" s="238"/>
      <c r="B531" s="237"/>
      <c r="C531" s="237"/>
      <c r="D531" s="237"/>
      <c r="E531" s="237"/>
    </row>
    <row r="532" spans="1:5" x14ac:dyDescent="0.2">
      <c r="A532" s="238"/>
      <c r="B532" s="237"/>
      <c r="C532" s="237"/>
      <c r="D532" s="237"/>
      <c r="E532" s="237"/>
    </row>
    <row r="533" spans="1:5" x14ac:dyDescent="0.2">
      <c r="A533" s="238"/>
      <c r="B533" s="237"/>
      <c r="C533" s="237"/>
      <c r="D533" s="237"/>
      <c r="E533" s="237"/>
    </row>
    <row r="534" spans="1:5" x14ac:dyDescent="0.2">
      <c r="A534" s="238"/>
      <c r="B534" s="237"/>
      <c r="C534" s="237"/>
      <c r="D534" s="237"/>
      <c r="E534" s="237"/>
    </row>
    <row r="535" spans="1:5" x14ac:dyDescent="0.2">
      <c r="A535" s="238"/>
      <c r="B535" s="237"/>
      <c r="C535" s="237"/>
      <c r="D535" s="237"/>
      <c r="E535" s="237"/>
    </row>
    <row r="536" spans="1:5" x14ac:dyDescent="0.2">
      <c r="A536" s="238"/>
      <c r="B536" s="237"/>
      <c r="C536" s="237"/>
      <c r="D536" s="237"/>
      <c r="E536" s="237"/>
    </row>
    <row r="537" spans="1:5" x14ac:dyDescent="0.2">
      <c r="A537" s="238"/>
      <c r="B537" s="237"/>
      <c r="C537" s="237"/>
      <c r="D537" s="237"/>
      <c r="E537" s="237"/>
    </row>
    <row r="538" spans="1:5" x14ac:dyDescent="0.2">
      <c r="A538" s="238"/>
      <c r="B538" s="237"/>
      <c r="C538" s="237"/>
      <c r="D538" s="237"/>
      <c r="E538" s="237"/>
    </row>
    <row r="539" spans="1:5" x14ac:dyDescent="0.2">
      <c r="A539" s="238"/>
      <c r="B539" s="237"/>
      <c r="C539" s="237"/>
      <c r="D539" s="237"/>
      <c r="E539" s="237"/>
    </row>
    <row r="540" spans="1:5" x14ac:dyDescent="0.2">
      <c r="A540" s="238"/>
      <c r="B540" s="237"/>
      <c r="C540" s="237"/>
      <c r="D540" s="237"/>
      <c r="E540" s="237"/>
    </row>
    <row r="541" spans="1:5" x14ac:dyDescent="0.2">
      <c r="A541" s="238"/>
      <c r="B541" s="237"/>
      <c r="C541" s="237"/>
      <c r="D541" s="237"/>
      <c r="E541" s="237"/>
    </row>
    <row r="542" spans="1:5" x14ac:dyDescent="0.2">
      <c r="A542" s="238"/>
      <c r="B542" s="237"/>
      <c r="C542" s="237"/>
      <c r="D542" s="237"/>
      <c r="E542" s="237"/>
    </row>
    <row r="543" spans="1:5" x14ac:dyDescent="0.2">
      <c r="A543" s="238"/>
      <c r="B543" s="237"/>
      <c r="C543" s="237"/>
      <c r="D543" s="237"/>
      <c r="E543" s="237"/>
    </row>
    <row r="544" spans="1:5" x14ac:dyDescent="0.2">
      <c r="A544" s="238"/>
      <c r="B544" s="237"/>
      <c r="C544" s="237"/>
      <c r="D544" s="237"/>
      <c r="E544" s="237"/>
    </row>
    <row r="545" spans="1:5" x14ac:dyDescent="0.2">
      <c r="A545" s="238"/>
      <c r="B545" s="237"/>
      <c r="C545" s="237"/>
      <c r="D545" s="237"/>
      <c r="E545" s="237"/>
    </row>
    <row r="546" spans="1:5" x14ac:dyDescent="0.2">
      <c r="A546" s="238"/>
      <c r="B546" s="237"/>
      <c r="C546" s="237"/>
      <c r="D546" s="237"/>
      <c r="E546" s="237"/>
    </row>
    <row r="547" spans="1:5" x14ac:dyDescent="0.2">
      <c r="A547" s="238"/>
      <c r="B547" s="237"/>
      <c r="C547" s="237"/>
      <c r="D547" s="237"/>
      <c r="E547" s="237"/>
    </row>
    <row r="548" spans="1:5" x14ac:dyDescent="0.2">
      <c r="A548" s="238"/>
      <c r="B548" s="237"/>
      <c r="C548" s="237"/>
      <c r="D548" s="237"/>
      <c r="E548" s="237"/>
    </row>
    <row r="549" spans="1:5" x14ac:dyDescent="0.2">
      <c r="A549" s="238"/>
      <c r="B549" s="237"/>
      <c r="C549" s="237"/>
      <c r="D549" s="237"/>
      <c r="E549" s="237"/>
    </row>
    <row r="550" spans="1:5" x14ac:dyDescent="0.2">
      <c r="A550" s="238"/>
      <c r="B550" s="237"/>
      <c r="C550" s="237"/>
      <c r="D550" s="237"/>
      <c r="E550" s="237"/>
    </row>
    <row r="551" spans="1:5" x14ac:dyDescent="0.2">
      <c r="A551" s="238"/>
      <c r="B551" s="237"/>
      <c r="C551" s="237"/>
      <c r="D551" s="237"/>
      <c r="E551" s="237"/>
    </row>
    <row r="552" spans="1:5" x14ac:dyDescent="0.2">
      <c r="A552" s="238"/>
      <c r="B552" s="237"/>
      <c r="C552" s="237"/>
      <c r="D552" s="237"/>
      <c r="E552" s="237"/>
    </row>
    <row r="553" spans="1:5" x14ac:dyDescent="0.2">
      <c r="A553" s="238"/>
      <c r="B553" s="237"/>
      <c r="C553" s="237"/>
      <c r="D553" s="237"/>
      <c r="E553" s="237"/>
    </row>
    <row r="554" spans="1:5" x14ac:dyDescent="0.2">
      <c r="A554" s="238"/>
      <c r="B554" s="237"/>
      <c r="C554" s="237"/>
      <c r="D554" s="237"/>
      <c r="E554" s="237"/>
    </row>
    <row r="555" spans="1:5" x14ac:dyDescent="0.2">
      <c r="A555" s="238"/>
      <c r="B555" s="237"/>
      <c r="C555" s="237"/>
      <c r="D555" s="237"/>
      <c r="E555" s="237"/>
    </row>
    <row r="556" spans="1:5" x14ac:dyDescent="0.2">
      <c r="A556" s="238"/>
      <c r="B556" s="237"/>
      <c r="C556" s="237"/>
      <c r="D556" s="237"/>
      <c r="E556" s="237"/>
    </row>
    <row r="557" spans="1:5" x14ac:dyDescent="0.2">
      <c r="A557" s="238"/>
      <c r="B557" s="237"/>
      <c r="C557" s="237"/>
      <c r="D557" s="237"/>
      <c r="E557" s="237"/>
    </row>
    <row r="558" spans="1:5" x14ac:dyDescent="0.2">
      <c r="A558" s="238"/>
      <c r="B558" s="237"/>
      <c r="C558" s="237"/>
      <c r="D558" s="237"/>
      <c r="E558" s="237"/>
    </row>
    <row r="559" spans="1:5" x14ac:dyDescent="0.2">
      <c r="A559" s="238"/>
      <c r="B559" s="237"/>
      <c r="C559" s="237"/>
      <c r="D559" s="237"/>
      <c r="E559" s="237"/>
    </row>
    <row r="560" spans="1:5" x14ac:dyDescent="0.2">
      <c r="A560" s="238"/>
      <c r="B560" s="237"/>
      <c r="C560" s="237"/>
      <c r="D560" s="237"/>
      <c r="E560" s="237"/>
    </row>
    <row r="561" spans="1:5" x14ac:dyDescent="0.2">
      <c r="A561" s="238"/>
      <c r="B561" s="237"/>
      <c r="C561" s="237"/>
      <c r="D561" s="237"/>
      <c r="E561" s="237"/>
    </row>
    <row r="562" spans="1:5" x14ac:dyDescent="0.2">
      <c r="A562" s="238"/>
      <c r="B562" s="237"/>
      <c r="C562" s="237"/>
      <c r="D562" s="237"/>
      <c r="E562" s="237"/>
    </row>
    <row r="563" spans="1:5" x14ac:dyDescent="0.2">
      <c r="A563" s="238"/>
      <c r="B563" s="237"/>
      <c r="C563" s="237"/>
      <c r="D563" s="237"/>
      <c r="E563" s="237"/>
    </row>
    <row r="564" spans="1:5" x14ac:dyDescent="0.2">
      <c r="A564" s="238"/>
      <c r="B564" s="237"/>
      <c r="C564" s="237"/>
      <c r="D564" s="237"/>
      <c r="E564" s="237"/>
    </row>
    <row r="565" spans="1:5" x14ac:dyDescent="0.2">
      <c r="A565" s="238"/>
      <c r="B565" s="237"/>
      <c r="C565" s="237"/>
      <c r="D565" s="237"/>
      <c r="E565" s="237"/>
    </row>
    <row r="566" spans="1:5" x14ac:dyDescent="0.2">
      <c r="A566" s="238"/>
      <c r="B566" s="237"/>
      <c r="C566" s="237"/>
      <c r="D566" s="237"/>
      <c r="E566" s="237"/>
    </row>
    <row r="567" spans="1:5" x14ac:dyDescent="0.2">
      <c r="A567" s="238"/>
      <c r="B567" s="237"/>
      <c r="C567" s="237"/>
      <c r="D567" s="237"/>
      <c r="E567" s="237"/>
    </row>
    <row r="568" spans="1:5" x14ac:dyDescent="0.2">
      <c r="A568" s="238"/>
      <c r="B568" s="237"/>
      <c r="C568" s="237"/>
      <c r="D568" s="237"/>
      <c r="E568" s="237"/>
    </row>
    <row r="569" spans="1:5" x14ac:dyDescent="0.2">
      <c r="A569" s="238"/>
      <c r="B569" s="237"/>
      <c r="C569" s="237"/>
      <c r="D569" s="237"/>
      <c r="E569" s="237"/>
    </row>
    <row r="570" spans="1:5" x14ac:dyDescent="0.2">
      <c r="A570" s="238"/>
      <c r="B570" s="237"/>
      <c r="C570" s="237"/>
      <c r="D570" s="237"/>
      <c r="E570" s="237"/>
    </row>
    <row r="571" spans="1:5" x14ac:dyDescent="0.2">
      <c r="A571" s="238"/>
      <c r="B571" s="237"/>
      <c r="C571" s="237"/>
      <c r="D571" s="237"/>
      <c r="E571" s="237"/>
    </row>
    <row r="572" spans="1:5" x14ac:dyDescent="0.2">
      <c r="A572" s="238"/>
      <c r="B572" s="237"/>
      <c r="C572" s="237"/>
      <c r="D572" s="237"/>
      <c r="E572" s="237"/>
    </row>
    <row r="573" spans="1:5" x14ac:dyDescent="0.2">
      <c r="A573" s="238"/>
      <c r="B573" s="237"/>
      <c r="C573" s="237"/>
      <c r="D573" s="237"/>
      <c r="E573" s="237"/>
    </row>
    <row r="574" spans="1:5" x14ac:dyDescent="0.2">
      <c r="A574" s="238"/>
      <c r="B574" s="237"/>
      <c r="C574" s="237"/>
      <c r="D574" s="237"/>
      <c r="E574" s="237"/>
    </row>
    <row r="575" spans="1:5" x14ac:dyDescent="0.2">
      <c r="A575" s="238"/>
      <c r="B575" s="237"/>
      <c r="C575" s="237"/>
      <c r="D575" s="237"/>
      <c r="E575" s="237"/>
    </row>
    <row r="576" spans="1:5" x14ac:dyDescent="0.2">
      <c r="A576" s="238"/>
      <c r="B576" s="237"/>
      <c r="C576" s="237"/>
      <c r="D576" s="237"/>
      <c r="E576" s="237"/>
    </row>
    <row r="577" spans="1:5" x14ac:dyDescent="0.2">
      <c r="A577" s="238"/>
      <c r="B577" s="237"/>
      <c r="C577" s="237"/>
      <c r="D577" s="237"/>
      <c r="E577" s="237"/>
    </row>
    <row r="578" spans="1:5" x14ac:dyDescent="0.2">
      <c r="A578" s="238"/>
      <c r="B578" s="237"/>
      <c r="C578" s="237"/>
      <c r="D578" s="237"/>
      <c r="E578" s="237"/>
    </row>
    <row r="579" spans="1:5" x14ac:dyDescent="0.2">
      <c r="A579" s="238"/>
      <c r="B579" s="237"/>
      <c r="C579" s="237"/>
      <c r="D579" s="237"/>
      <c r="E579" s="237"/>
    </row>
    <row r="580" spans="1:5" x14ac:dyDescent="0.2">
      <c r="A580" s="238"/>
      <c r="B580" s="237"/>
      <c r="C580" s="237"/>
      <c r="D580" s="237"/>
      <c r="E580" s="237"/>
    </row>
    <row r="581" spans="1:5" x14ac:dyDescent="0.2">
      <c r="A581" s="238"/>
      <c r="B581" s="237"/>
      <c r="C581" s="237"/>
      <c r="D581" s="237"/>
      <c r="E581" s="237"/>
    </row>
    <row r="582" spans="1:5" x14ac:dyDescent="0.2">
      <c r="A582" s="238"/>
      <c r="B582" s="237"/>
      <c r="C582" s="237"/>
      <c r="D582" s="237"/>
      <c r="E582" s="237"/>
    </row>
    <row r="583" spans="1:5" x14ac:dyDescent="0.2">
      <c r="A583" s="238"/>
      <c r="B583" s="237"/>
      <c r="C583" s="237"/>
      <c r="D583" s="237"/>
      <c r="E583" s="237"/>
    </row>
    <row r="584" spans="1:5" x14ac:dyDescent="0.2">
      <c r="A584" s="238"/>
      <c r="B584" s="237"/>
      <c r="C584" s="237"/>
      <c r="D584" s="237"/>
      <c r="E584" s="237"/>
    </row>
    <row r="585" spans="1:5" x14ac:dyDescent="0.2">
      <c r="A585" s="238"/>
      <c r="B585" s="237"/>
      <c r="C585" s="237"/>
      <c r="D585" s="237"/>
      <c r="E585" s="237"/>
    </row>
    <row r="586" spans="1:5" x14ac:dyDescent="0.2">
      <c r="A586" s="238"/>
      <c r="B586" s="237"/>
      <c r="C586" s="237"/>
      <c r="D586" s="237"/>
      <c r="E586" s="237"/>
    </row>
    <row r="587" spans="1:5" x14ac:dyDescent="0.2">
      <c r="A587" s="238"/>
      <c r="B587" s="237"/>
      <c r="C587" s="237"/>
      <c r="D587" s="237"/>
      <c r="E587" s="237"/>
    </row>
    <row r="588" spans="1:5" x14ac:dyDescent="0.2">
      <c r="A588" s="238"/>
      <c r="B588" s="237"/>
      <c r="C588" s="237"/>
      <c r="D588" s="237"/>
      <c r="E588" s="237"/>
    </row>
    <row r="589" spans="1:5" x14ac:dyDescent="0.2">
      <c r="A589" s="238"/>
      <c r="B589" s="237"/>
      <c r="C589" s="237"/>
      <c r="D589" s="237"/>
      <c r="E589" s="237"/>
    </row>
    <row r="590" spans="1:5" x14ac:dyDescent="0.2">
      <c r="A590" s="238"/>
      <c r="B590" s="237"/>
      <c r="C590" s="237"/>
      <c r="D590" s="237"/>
      <c r="E590" s="237"/>
    </row>
    <row r="591" spans="1:5" x14ac:dyDescent="0.2">
      <c r="A591" s="238"/>
      <c r="B591" s="237"/>
      <c r="C591" s="237"/>
      <c r="D591" s="237"/>
      <c r="E591" s="237"/>
    </row>
    <row r="592" spans="1:5" x14ac:dyDescent="0.2">
      <c r="A592" s="238"/>
      <c r="B592" s="237"/>
      <c r="C592" s="237"/>
      <c r="D592" s="237"/>
      <c r="E592" s="237"/>
    </row>
    <row r="593" spans="1:5" x14ac:dyDescent="0.2">
      <c r="A593" s="238"/>
      <c r="B593" s="237"/>
      <c r="C593" s="237"/>
      <c r="D593" s="237"/>
      <c r="E593" s="237"/>
    </row>
    <row r="594" spans="1:5" x14ac:dyDescent="0.2">
      <c r="A594" s="238"/>
      <c r="B594" s="237"/>
      <c r="C594" s="237"/>
      <c r="D594" s="237"/>
      <c r="E594" s="237"/>
    </row>
    <row r="595" spans="1:5" x14ac:dyDescent="0.2">
      <c r="A595" s="238"/>
      <c r="B595" s="237"/>
      <c r="C595" s="237"/>
      <c r="D595" s="237"/>
      <c r="E595" s="237"/>
    </row>
    <row r="596" spans="1:5" x14ac:dyDescent="0.2">
      <c r="A596" s="238"/>
      <c r="B596" s="237"/>
      <c r="C596" s="237"/>
      <c r="D596" s="237"/>
      <c r="E596" s="237"/>
    </row>
    <row r="597" spans="1:5" x14ac:dyDescent="0.2">
      <c r="A597" s="238"/>
      <c r="B597" s="237"/>
      <c r="C597" s="237"/>
      <c r="D597" s="237"/>
      <c r="E597" s="237"/>
    </row>
    <row r="598" spans="1:5" x14ac:dyDescent="0.2">
      <c r="A598" s="238"/>
      <c r="B598" s="237"/>
      <c r="C598" s="237"/>
      <c r="D598" s="237"/>
      <c r="E598" s="237"/>
    </row>
    <row r="599" spans="1:5" x14ac:dyDescent="0.2">
      <c r="A599" s="238"/>
      <c r="B599" s="237"/>
      <c r="C599" s="237"/>
      <c r="D599" s="237"/>
      <c r="E599" s="237"/>
    </row>
    <row r="600" spans="1:5" x14ac:dyDescent="0.2">
      <c r="A600" s="238"/>
      <c r="B600" s="237"/>
      <c r="C600" s="237"/>
      <c r="D600" s="237"/>
      <c r="E600" s="237"/>
    </row>
    <row r="601" spans="1:5" x14ac:dyDescent="0.2">
      <c r="A601" s="238"/>
      <c r="B601" s="237"/>
      <c r="C601" s="237"/>
      <c r="D601" s="237"/>
      <c r="E601" s="237"/>
    </row>
    <row r="602" spans="1:5" x14ac:dyDescent="0.2">
      <c r="A602" s="238"/>
      <c r="B602" s="237"/>
      <c r="C602" s="237"/>
      <c r="D602" s="237"/>
      <c r="E602" s="237"/>
    </row>
    <row r="603" spans="1:5" x14ac:dyDescent="0.2">
      <c r="A603" s="238"/>
      <c r="B603" s="237"/>
      <c r="C603" s="237"/>
      <c r="D603" s="237"/>
      <c r="E603" s="237"/>
    </row>
    <row r="604" spans="1:5" x14ac:dyDescent="0.2">
      <c r="A604" s="238"/>
      <c r="B604" s="237"/>
      <c r="C604" s="237"/>
      <c r="D604" s="237"/>
      <c r="E604" s="237"/>
    </row>
    <row r="605" spans="1:5" x14ac:dyDescent="0.2">
      <c r="A605" s="238"/>
      <c r="B605" s="237"/>
      <c r="C605" s="237"/>
      <c r="D605" s="237"/>
      <c r="E605" s="237"/>
    </row>
    <row r="606" spans="1:5" x14ac:dyDescent="0.2">
      <c r="A606" s="238"/>
      <c r="B606" s="237"/>
      <c r="C606" s="237"/>
      <c r="D606" s="237"/>
      <c r="E606" s="237"/>
    </row>
    <row r="607" spans="1:5" x14ac:dyDescent="0.2">
      <c r="A607" s="238"/>
      <c r="B607" s="237"/>
      <c r="C607" s="237"/>
      <c r="D607" s="237"/>
      <c r="E607" s="237"/>
    </row>
    <row r="608" spans="1:5" x14ac:dyDescent="0.2">
      <c r="A608" s="238"/>
      <c r="B608" s="237"/>
      <c r="C608" s="237"/>
      <c r="D608" s="237"/>
      <c r="E608" s="237"/>
    </row>
    <row r="609" spans="1:5" x14ac:dyDescent="0.2">
      <c r="A609" s="238"/>
      <c r="B609" s="237"/>
      <c r="C609" s="237"/>
      <c r="D609" s="237"/>
      <c r="E609" s="237"/>
    </row>
    <row r="610" spans="1:5" x14ac:dyDescent="0.2">
      <c r="A610" s="238"/>
      <c r="B610" s="237"/>
      <c r="C610" s="237"/>
      <c r="D610" s="237"/>
      <c r="E610" s="237"/>
    </row>
    <row r="611" spans="1:5" x14ac:dyDescent="0.2">
      <c r="A611" s="238"/>
      <c r="B611" s="237"/>
      <c r="C611" s="237"/>
      <c r="D611" s="237"/>
      <c r="E611" s="237"/>
    </row>
    <row r="612" spans="1:5" x14ac:dyDescent="0.2">
      <c r="A612" s="238"/>
      <c r="B612" s="237"/>
      <c r="C612" s="237"/>
      <c r="D612" s="237"/>
      <c r="E612" s="237"/>
    </row>
    <row r="613" spans="1:5" x14ac:dyDescent="0.2">
      <c r="A613" s="238"/>
      <c r="B613" s="237"/>
      <c r="C613" s="237"/>
      <c r="D613" s="237"/>
      <c r="E613" s="237"/>
    </row>
    <row r="614" spans="1:5" x14ac:dyDescent="0.2">
      <c r="A614" s="238"/>
      <c r="B614" s="237"/>
      <c r="C614" s="237"/>
      <c r="D614" s="237"/>
      <c r="E614" s="237"/>
    </row>
    <row r="615" spans="1:5" x14ac:dyDescent="0.2">
      <c r="A615" s="238"/>
      <c r="B615" s="237"/>
      <c r="C615" s="237"/>
      <c r="D615" s="237"/>
      <c r="E615" s="237"/>
    </row>
    <row r="616" spans="1:5" x14ac:dyDescent="0.2">
      <c r="A616" s="238"/>
      <c r="B616" s="237"/>
      <c r="C616" s="237"/>
      <c r="D616" s="237"/>
      <c r="E616" s="237"/>
    </row>
    <row r="617" spans="1:5" x14ac:dyDescent="0.2">
      <c r="A617" s="238"/>
      <c r="B617" s="237"/>
      <c r="C617" s="237"/>
      <c r="D617" s="237"/>
      <c r="E617" s="237"/>
    </row>
    <row r="618" spans="1:5" x14ac:dyDescent="0.2">
      <c r="A618" s="238"/>
      <c r="B618" s="237"/>
      <c r="C618" s="237"/>
      <c r="D618" s="237"/>
      <c r="E618" s="237"/>
    </row>
    <row r="619" spans="1:5" x14ac:dyDescent="0.2">
      <c r="A619" s="238"/>
      <c r="B619" s="237"/>
      <c r="C619" s="237"/>
      <c r="D619" s="237"/>
      <c r="E619" s="237"/>
    </row>
    <row r="620" spans="1:5" x14ac:dyDescent="0.2">
      <c r="A620" s="238"/>
      <c r="B620" s="237"/>
      <c r="C620" s="237"/>
      <c r="D620" s="237"/>
      <c r="E620" s="237"/>
    </row>
    <row r="621" spans="1:5" x14ac:dyDescent="0.2">
      <c r="A621" s="238"/>
      <c r="B621" s="237"/>
      <c r="C621" s="237"/>
      <c r="D621" s="237"/>
      <c r="E621" s="237"/>
    </row>
    <row r="622" spans="1:5" x14ac:dyDescent="0.2">
      <c r="A622" s="238"/>
      <c r="B622" s="237"/>
      <c r="C622" s="237"/>
      <c r="D622" s="237"/>
      <c r="E622" s="237"/>
    </row>
    <row r="623" spans="1:5" x14ac:dyDescent="0.2">
      <c r="A623" s="238"/>
      <c r="B623" s="237"/>
      <c r="C623" s="237"/>
      <c r="D623" s="237"/>
      <c r="E623" s="237"/>
    </row>
    <row r="624" spans="1:5" x14ac:dyDescent="0.2">
      <c r="A624" s="238"/>
      <c r="B624" s="237"/>
      <c r="C624" s="237"/>
      <c r="D624" s="237"/>
      <c r="E624" s="237"/>
    </row>
    <row r="625" spans="1:5" x14ac:dyDescent="0.2">
      <c r="A625" s="238"/>
      <c r="B625" s="237"/>
      <c r="C625" s="237"/>
      <c r="D625" s="237"/>
      <c r="E625" s="237"/>
    </row>
    <row r="626" spans="1:5" x14ac:dyDescent="0.2">
      <c r="A626" s="238"/>
      <c r="B626" s="237"/>
      <c r="C626" s="237"/>
      <c r="D626" s="237"/>
      <c r="E626" s="237"/>
    </row>
    <row r="627" spans="1:5" x14ac:dyDescent="0.2">
      <c r="A627" s="238"/>
      <c r="B627" s="237"/>
      <c r="C627" s="237"/>
      <c r="D627" s="237"/>
      <c r="E627" s="237"/>
    </row>
    <row r="628" spans="1:5" x14ac:dyDescent="0.2">
      <c r="A628" s="238"/>
      <c r="B628" s="237"/>
      <c r="C628" s="237"/>
      <c r="D628" s="237"/>
      <c r="E628" s="237"/>
    </row>
    <row r="629" spans="1:5" x14ac:dyDescent="0.2">
      <c r="A629" s="238"/>
      <c r="B629" s="237"/>
      <c r="C629" s="237"/>
      <c r="D629" s="237"/>
      <c r="E629" s="237"/>
    </row>
    <row r="630" spans="1:5" x14ac:dyDescent="0.2">
      <c r="A630" s="238"/>
      <c r="B630" s="237"/>
      <c r="C630" s="237"/>
      <c r="D630" s="237"/>
      <c r="E630" s="237"/>
    </row>
    <row r="631" spans="1:5" x14ac:dyDescent="0.2">
      <c r="A631" s="238"/>
      <c r="B631" s="237"/>
      <c r="C631" s="237"/>
      <c r="D631" s="237"/>
      <c r="E631" s="237"/>
    </row>
    <row r="632" spans="1:5" x14ac:dyDescent="0.2">
      <c r="A632" s="238"/>
      <c r="B632" s="237"/>
      <c r="C632" s="237"/>
      <c r="D632" s="237"/>
      <c r="E632" s="237"/>
    </row>
    <row r="633" spans="1:5" x14ac:dyDescent="0.2">
      <c r="A633" s="238"/>
      <c r="B633" s="237"/>
      <c r="C633" s="237"/>
      <c r="D633" s="237"/>
      <c r="E633" s="237"/>
    </row>
    <row r="634" spans="1:5" x14ac:dyDescent="0.2">
      <c r="A634" s="238"/>
      <c r="B634" s="237"/>
      <c r="C634" s="237"/>
      <c r="D634" s="237"/>
      <c r="E634" s="237"/>
    </row>
    <row r="635" spans="1:5" x14ac:dyDescent="0.2">
      <c r="A635" s="238"/>
      <c r="B635" s="237"/>
      <c r="C635" s="237"/>
      <c r="D635" s="237"/>
      <c r="E635" s="237"/>
    </row>
    <row r="636" spans="1:5" x14ac:dyDescent="0.2">
      <c r="A636" s="238"/>
      <c r="B636" s="237"/>
      <c r="C636" s="237"/>
      <c r="D636" s="237"/>
      <c r="E636" s="237"/>
    </row>
    <row r="637" spans="1:5" x14ac:dyDescent="0.2">
      <c r="A637" s="238"/>
      <c r="B637" s="237"/>
      <c r="C637" s="237"/>
      <c r="D637" s="237"/>
      <c r="E637" s="237"/>
    </row>
    <row r="638" spans="1:5" x14ac:dyDescent="0.2">
      <c r="A638" s="238"/>
      <c r="B638" s="237"/>
      <c r="C638" s="237"/>
      <c r="D638" s="237"/>
      <c r="E638" s="237"/>
    </row>
    <row r="639" spans="1:5" x14ac:dyDescent="0.2">
      <c r="A639" s="238"/>
      <c r="B639" s="237"/>
      <c r="C639" s="237"/>
      <c r="D639" s="237"/>
      <c r="E639" s="237"/>
    </row>
    <row r="640" spans="1:5" x14ac:dyDescent="0.2">
      <c r="A640" s="238"/>
      <c r="B640" s="237"/>
      <c r="C640" s="237"/>
      <c r="D640" s="237"/>
      <c r="E640" s="237"/>
    </row>
    <row r="641" spans="1:5" x14ac:dyDescent="0.2">
      <c r="A641" s="238"/>
      <c r="B641" s="237"/>
      <c r="C641" s="237"/>
      <c r="D641" s="237"/>
      <c r="E641" s="237"/>
    </row>
    <row r="642" spans="1:5" x14ac:dyDescent="0.2">
      <c r="A642" s="238"/>
      <c r="B642" s="237"/>
      <c r="C642" s="237"/>
      <c r="D642" s="237"/>
      <c r="E642" s="237"/>
    </row>
    <row r="643" spans="1:5" x14ac:dyDescent="0.2">
      <c r="A643" s="238"/>
      <c r="B643" s="237"/>
      <c r="C643" s="237"/>
      <c r="D643" s="237"/>
      <c r="E643" s="237"/>
    </row>
    <row r="644" spans="1:5" x14ac:dyDescent="0.2">
      <c r="A644" s="238"/>
      <c r="B644" s="237"/>
      <c r="C644" s="237"/>
      <c r="D644" s="237"/>
      <c r="E644" s="237"/>
    </row>
    <row r="645" spans="1:5" x14ac:dyDescent="0.2">
      <c r="A645" s="238"/>
      <c r="B645" s="237"/>
      <c r="C645" s="237"/>
      <c r="D645" s="237"/>
      <c r="E645" s="237"/>
    </row>
    <row r="646" spans="1:5" x14ac:dyDescent="0.2">
      <c r="A646" s="238"/>
      <c r="B646" s="237"/>
      <c r="C646" s="237"/>
      <c r="D646" s="237"/>
      <c r="E646" s="237"/>
    </row>
    <row r="647" spans="1:5" x14ac:dyDescent="0.2">
      <c r="A647" s="238"/>
      <c r="B647" s="237"/>
      <c r="C647" s="237"/>
      <c r="D647" s="237"/>
      <c r="E647" s="237"/>
    </row>
    <row r="648" spans="1:5" x14ac:dyDescent="0.2">
      <c r="A648" s="238"/>
      <c r="B648" s="237"/>
      <c r="C648" s="237"/>
      <c r="D648" s="237"/>
      <c r="E648" s="237"/>
    </row>
    <row r="649" spans="1:5" x14ac:dyDescent="0.2">
      <c r="A649" s="238"/>
      <c r="B649" s="237"/>
      <c r="C649" s="237"/>
      <c r="D649" s="237"/>
      <c r="E649" s="237"/>
    </row>
    <row r="650" spans="1:5" x14ac:dyDescent="0.2">
      <c r="A650" s="238"/>
      <c r="B650" s="237"/>
      <c r="C650" s="237"/>
      <c r="D650" s="237"/>
      <c r="E650" s="237"/>
    </row>
    <row r="651" spans="1:5" x14ac:dyDescent="0.2">
      <c r="A651" s="238"/>
      <c r="B651" s="237"/>
      <c r="C651" s="237"/>
      <c r="D651" s="237"/>
      <c r="E651" s="237"/>
    </row>
    <row r="652" spans="1:5" x14ac:dyDescent="0.2">
      <c r="A652" s="238"/>
      <c r="B652" s="237"/>
      <c r="C652" s="237"/>
      <c r="D652" s="237"/>
      <c r="E652" s="237"/>
    </row>
    <row r="653" spans="1:5" x14ac:dyDescent="0.2">
      <c r="A653" s="238"/>
      <c r="B653" s="237"/>
      <c r="C653" s="237"/>
      <c r="D653" s="237"/>
      <c r="E653" s="237"/>
    </row>
    <row r="654" spans="1:5" x14ac:dyDescent="0.2">
      <c r="A654" s="238"/>
      <c r="B654" s="237"/>
      <c r="C654" s="237"/>
      <c r="D654" s="237"/>
      <c r="E654" s="237"/>
    </row>
    <row r="655" spans="1:5" x14ac:dyDescent="0.2">
      <c r="A655" s="238"/>
      <c r="B655" s="237"/>
      <c r="C655" s="237"/>
      <c r="D655" s="237"/>
      <c r="E655" s="237"/>
    </row>
    <row r="656" spans="1:5" x14ac:dyDescent="0.2">
      <c r="A656" s="238"/>
      <c r="B656" s="237"/>
      <c r="C656" s="237"/>
      <c r="D656" s="237"/>
      <c r="E656" s="237"/>
    </row>
    <row r="657" spans="1:5" x14ac:dyDescent="0.2">
      <c r="A657" s="238"/>
      <c r="B657" s="237"/>
      <c r="C657" s="237"/>
      <c r="D657" s="237"/>
      <c r="E657" s="237"/>
    </row>
    <row r="658" spans="1:5" x14ac:dyDescent="0.2">
      <c r="A658" s="238"/>
      <c r="B658" s="237"/>
      <c r="C658" s="237"/>
      <c r="D658" s="237"/>
      <c r="E658" s="237"/>
    </row>
    <row r="659" spans="1:5" x14ac:dyDescent="0.2">
      <c r="A659" s="238"/>
      <c r="B659" s="237"/>
      <c r="C659" s="237"/>
      <c r="D659" s="237"/>
      <c r="E659" s="237"/>
    </row>
    <row r="660" spans="1:5" x14ac:dyDescent="0.2">
      <c r="A660" s="238"/>
      <c r="B660" s="237"/>
      <c r="C660" s="237"/>
      <c r="D660" s="237"/>
      <c r="E660" s="237"/>
    </row>
    <row r="661" spans="1:5" x14ac:dyDescent="0.2">
      <c r="A661" s="238"/>
      <c r="B661" s="237"/>
      <c r="C661" s="237"/>
      <c r="D661" s="237"/>
      <c r="E661" s="237"/>
    </row>
    <row r="662" spans="1:5" x14ac:dyDescent="0.2">
      <c r="A662" s="238"/>
      <c r="B662" s="237"/>
      <c r="C662" s="237"/>
      <c r="D662" s="237"/>
      <c r="E662" s="237"/>
    </row>
    <row r="663" spans="1:5" x14ac:dyDescent="0.2">
      <c r="A663" s="238"/>
      <c r="B663" s="237"/>
      <c r="C663" s="237"/>
      <c r="D663" s="237"/>
      <c r="E663" s="237"/>
    </row>
    <row r="664" spans="1:5" x14ac:dyDescent="0.2">
      <c r="A664" s="238"/>
      <c r="B664" s="237"/>
      <c r="C664" s="237"/>
      <c r="D664" s="237"/>
      <c r="E664" s="237"/>
    </row>
    <row r="665" spans="1:5" x14ac:dyDescent="0.2">
      <c r="A665" s="238"/>
      <c r="B665" s="237"/>
      <c r="C665" s="237"/>
      <c r="D665" s="237"/>
      <c r="E665" s="237"/>
    </row>
    <row r="666" spans="1:5" x14ac:dyDescent="0.2">
      <c r="A666" s="238"/>
      <c r="B666" s="237"/>
      <c r="C666" s="237"/>
      <c r="D666" s="237"/>
      <c r="E666" s="237"/>
    </row>
    <row r="667" spans="1:5" x14ac:dyDescent="0.2">
      <c r="A667" s="238"/>
      <c r="B667" s="237"/>
      <c r="C667" s="237"/>
      <c r="D667" s="237"/>
      <c r="E667" s="237"/>
    </row>
    <row r="668" spans="1:5" x14ac:dyDescent="0.2">
      <c r="A668" s="238"/>
      <c r="B668" s="237"/>
      <c r="C668" s="237"/>
      <c r="D668" s="237"/>
      <c r="E668" s="237"/>
    </row>
    <row r="669" spans="1:5" x14ac:dyDescent="0.2">
      <c r="A669" s="238"/>
      <c r="B669" s="237"/>
      <c r="C669" s="237"/>
      <c r="D669" s="237"/>
      <c r="E669" s="237"/>
    </row>
    <row r="670" spans="1:5" x14ac:dyDescent="0.2">
      <c r="A670" s="238"/>
      <c r="B670" s="237"/>
      <c r="C670" s="237"/>
      <c r="D670" s="237"/>
      <c r="E670" s="237"/>
    </row>
    <row r="671" spans="1:5" x14ac:dyDescent="0.2">
      <c r="A671" s="238"/>
      <c r="B671" s="237"/>
      <c r="C671" s="237"/>
      <c r="D671" s="237"/>
      <c r="E671" s="237"/>
    </row>
    <row r="672" spans="1:5" x14ac:dyDescent="0.2">
      <c r="A672" s="238"/>
      <c r="B672" s="237"/>
      <c r="C672" s="237"/>
      <c r="D672" s="237"/>
      <c r="E672" s="237"/>
    </row>
    <row r="673" spans="1:5" x14ac:dyDescent="0.2">
      <c r="A673" s="238"/>
      <c r="B673" s="237"/>
      <c r="C673" s="237"/>
      <c r="D673" s="237"/>
      <c r="E673" s="237"/>
    </row>
    <row r="674" spans="1:5" x14ac:dyDescent="0.2">
      <c r="A674" s="238"/>
      <c r="B674" s="237"/>
      <c r="C674" s="237"/>
      <c r="D674" s="237"/>
      <c r="E674" s="237"/>
    </row>
    <row r="675" spans="1:5" x14ac:dyDescent="0.2">
      <c r="A675" s="238"/>
      <c r="B675" s="237"/>
      <c r="C675" s="237"/>
      <c r="D675" s="237"/>
      <c r="E675" s="237"/>
    </row>
    <row r="676" spans="1:5" x14ac:dyDescent="0.2">
      <c r="A676" s="238"/>
      <c r="B676" s="237"/>
      <c r="C676" s="237"/>
      <c r="D676" s="237"/>
      <c r="E676" s="237"/>
    </row>
    <row r="677" spans="1:5" x14ac:dyDescent="0.2">
      <c r="A677" s="238"/>
      <c r="B677" s="237"/>
      <c r="C677" s="237"/>
      <c r="D677" s="237"/>
      <c r="E677" s="237"/>
    </row>
    <row r="678" spans="1:5" x14ac:dyDescent="0.2">
      <c r="A678" s="238"/>
      <c r="B678" s="237"/>
      <c r="C678" s="237"/>
      <c r="D678" s="237"/>
      <c r="E678" s="237"/>
    </row>
    <row r="679" spans="1:5" x14ac:dyDescent="0.2">
      <c r="A679" s="238"/>
      <c r="B679" s="237"/>
      <c r="C679" s="237"/>
      <c r="D679" s="237"/>
      <c r="E679" s="237"/>
    </row>
    <row r="680" spans="1:5" x14ac:dyDescent="0.2">
      <c r="A680" s="238"/>
      <c r="B680" s="237"/>
      <c r="C680" s="237"/>
      <c r="D680" s="237"/>
      <c r="E680" s="237"/>
    </row>
    <row r="681" spans="1:5" x14ac:dyDescent="0.2">
      <c r="A681" s="238"/>
      <c r="B681" s="237"/>
      <c r="C681" s="237"/>
      <c r="D681" s="237"/>
      <c r="E681" s="237"/>
    </row>
    <row r="682" spans="1:5" x14ac:dyDescent="0.2">
      <c r="A682" s="238"/>
      <c r="B682" s="237"/>
      <c r="C682" s="237"/>
      <c r="D682" s="237"/>
      <c r="E682" s="237"/>
    </row>
    <row r="683" spans="1:5" x14ac:dyDescent="0.2">
      <c r="A683" s="238"/>
      <c r="B683" s="237"/>
      <c r="C683" s="237"/>
      <c r="D683" s="237"/>
      <c r="E683" s="237"/>
    </row>
    <row r="684" spans="1:5" x14ac:dyDescent="0.2">
      <c r="A684" s="238"/>
      <c r="B684" s="237"/>
      <c r="C684" s="237"/>
      <c r="D684" s="237"/>
      <c r="E684" s="237"/>
    </row>
    <row r="685" spans="1:5" x14ac:dyDescent="0.2">
      <c r="A685" s="238"/>
      <c r="B685" s="237"/>
      <c r="C685" s="237"/>
      <c r="D685" s="237"/>
      <c r="E685" s="237"/>
    </row>
    <row r="686" spans="1:5" x14ac:dyDescent="0.2">
      <c r="A686" s="238"/>
      <c r="B686" s="237"/>
      <c r="C686" s="237"/>
      <c r="D686" s="237"/>
      <c r="E686" s="237"/>
    </row>
    <row r="687" spans="1:5" x14ac:dyDescent="0.2">
      <c r="A687" s="238"/>
      <c r="B687" s="237"/>
      <c r="C687" s="237"/>
      <c r="D687" s="237"/>
      <c r="E687" s="237"/>
    </row>
    <row r="688" spans="1:5" x14ac:dyDescent="0.2">
      <c r="A688" s="238"/>
      <c r="B688" s="237"/>
      <c r="C688" s="237"/>
      <c r="D688" s="237"/>
      <c r="E688" s="237"/>
    </row>
    <row r="689" spans="1:5" x14ac:dyDescent="0.2">
      <c r="A689" s="238"/>
      <c r="B689" s="237"/>
      <c r="C689" s="237"/>
      <c r="D689" s="237"/>
      <c r="E689" s="237"/>
    </row>
    <row r="690" spans="1:5" x14ac:dyDescent="0.2">
      <c r="A690" s="238"/>
      <c r="B690" s="237"/>
      <c r="C690" s="237"/>
      <c r="D690" s="237"/>
      <c r="E690" s="237"/>
    </row>
    <row r="691" spans="1:5" x14ac:dyDescent="0.2">
      <c r="A691" s="238"/>
      <c r="B691" s="237"/>
      <c r="C691" s="237"/>
      <c r="D691" s="237"/>
      <c r="E691" s="237"/>
    </row>
    <row r="692" spans="1:5" x14ac:dyDescent="0.2">
      <c r="A692" s="238"/>
      <c r="B692" s="237"/>
      <c r="C692" s="237"/>
      <c r="D692" s="237"/>
      <c r="E692" s="237"/>
    </row>
    <row r="693" spans="1:5" x14ac:dyDescent="0.2">
      <c r="A693" s="238"/>
      <c r="B693" s="237"/>
      <c r="C693" s="237"/>
      <c r="D693" s="237"/>
      <c r="E693" s="237"/>
    </row>
    <row r="694" spans="1:5" x14ac:dyDescent="0.2">
      <c r="A694" s="238"/>
      <c r="B694" s="237"/>
      <c r="C694" s="237"/>
      <c r="D694" s="237"/>
      <c r="E694" s="237"/>
    </row>
    <row r="695" spans="1:5" x14ac:dyDescent="0.2">
      <c r="A695" s="238"/>
      <c r="B695" s="237"/>
      <c r="C695" s="237"/>
      <c r="D695" s="237"/>
      <c r="E695" s="237"/>
    </row>
    <row r="696" spans="1:5" x14ac:dyDescent="0.2">
      <c r="A696" s="238"/>
      <c r="B696" s="237"/>
      <c r="C696" s="237"/>
      <c r="D696" s="237"/>
      <c r="E696" s="237"/>
    </row>
    <row r="697" spans="1:5" x14ac:dyDescent="0.2">
      <c r="A697" s="238"/>
      <c r="B697" s="237"/>
      <c r="C697" s="237"/>
      <c r="D697" s="237"/>
      <c r="E697" s="237"/>
    </row>
    <row r="698" spans="1:5" x14ac:dyDescent="0.2">
      <c r="A698" s="238"/>
      <c r="B698" s="237"/>
      <c r="C698" s="237"/>
      <c r="D698" s="237"/>
      <c r="E698" s="237"/>
    </row>
  </sheetData>
  <mergeCells count="4">
    <mergeCell ref="A1:E1"/>
    <mergeCell ref="A2:E2"/>
    <mergeCell ref="A409:B409"/>
    <mergeCell ref="A268:B268"/>
  </mergeCells>
  <pageMargins left="0.70866141732283472" right="0.70866141732283472" top="0.74803149606299213" bottom="0.74803149606299213" header="0.31496062992125984" footer="0.31496062992125984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SAŽETAK</vt:lpstr>
      <vt:lpstr> Račun prihoda i rashoda</vt:lpstr>
      <vt:lpstr>Rashodi i prihodi prema izvoru</vt:lpstr>
      <vt:lpstr>Rashodi prema funkcijskoj k </vt:lpstr>
      <vt:lpstr>Račun financiranja </vt:lpstr>
      <vt:lpstr>Račun fin prema izvorima f</vt:lpstr>
      <vt:lpstr>Programska klasifikacija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oš J.Badalića</cp:lastModifiedBy>
  <cp:lastPrinted>2026-03-27T11:02:52Z</cp:lastPrinted>
  <dcterms:created xsi:type="dcterms:W3CDTF">2022-08-12T12:51:27Z</dcterms:created>
  <dcterms:modified xsi:type="dcterms:W3CDTF">2026-03-27T11:18:08Z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 JLP(R)S.xlsx</vt:lpwstr>
  </property>
</Properties>
</file>