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1700" firstSheet="1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usvojeni plan" sheetId="11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8" l="1"/>
  <c r="F43" i="8"/>
  <c r="E43" i="8"/>
  <c r="E38" i="8"/>
  <c r="D43" i="8"/>
  <c r="D38" i="8"/>
  <c r="F22" i="8"/>
  <c r="E22" i="8"/>
  <c r="D22" i="8"/>
  <c r="H76" i="7"/>
  <c r="I76" i="7"/>
  <c r="H77" i="7"/>
  <c r="G182" i="7"/>
  <c r="F63" i="8" l="1"/>
  <c r="D69" i="8"/>
  <c r="E63" i="8"/>
  <c r="G25" i="3"/>
  <c r="G31" i="3"/>
  <c r="F31" i="3"/>
  <c r="E31" i="3"/>
  <c r="G11" i="3"/>
  <c r="F19" i="8"/>
  <c r="E19" i="8"/>
  <c r="F12" i="8"/>
  <c r="E12" i="8"/>
  <c r="G24" i="3" l="1"/>
  <c r="E62" i="8"/>
  <c r="F62" i="8"/>
  <c r="G374" i="7"/>
  <c r="I207" i="7" l="1"/>
  <c r="H207" i="7"/>
  <c r="I127" i="7"/>
  <c r="H126" i="7"/>
  <c r="H127" i="7"/>
  <c r="I187" i="7"/>
  <c r="H187" i="7"/>
  <c r="I159" i="7"/>
  <c r="H159" i="7"/>
  <c r="I143" i="7"/>
  <c r="H143" i="7"/>
  <c r="H313" i="7"/>
  <c r="I313" i="7"/>
  <c r="I98" i="7"/>
  <c r="H98" i="7"/>
  <c r="I94" i="7"/>
  <c r="I95" i="7"/>
  <c r="I96" i="7"/>
  <c r="H94" i="7"/>
  <c r="H95" i="7"/>
  <c r="H96" i="7"/>
  <c r="D63" i="8"/>
  <c r="D62" i="8" s="1"/>
  <c r="D12" i="8"/>
  <c r="C19" i="8"/>
  <c r="D19" i="8"/>
  <c r="G379" i="7"/>
  <c r="G112" i="7"/>
  <c r="G113" i="7"/>
  <c r="G114" i="7"/>
  <c r="G115" i="7"/>
  <c r="G116" i="7"/>
  <c r="G118" i="7"/>
  <c r="G120" i="7"/>
  <c r="G122" i="7"/>
  <c r="G123" i="7"/>
  <c r="F112" i="7"/>
  <c r="F113" i="7"/>
  <c r="F114" i="7"/>
  <c r="F115" i="7"/>
  <c r="F116" i="7"/>
  <c r="F118" i="7"/>
  <c r="F120" i="7"/>
  <c r="F122" i="7"/>
  <c r="F123" i="7"/>
  <c r="E112" i="7"/>
  <c r="E113" i="7"/>
  <c r="E115" i="7"/>
  <c r="E114" i="7"/>
  <c r="E116" i="7"/>
  <c r="E118" i="7"/>
  <c r="E120" i="7"/>
  <c r="E122" i="7"/>
  <c r="E123" i="7"/>
  <c r="G162" i="7"/>
  <c r="G164" i="7"/>
  <c r="G166" i="7"/>
  <c r="G169" i="7"/>
  <c r="G173" i="7"/>
  <c r="F162" i="7"/>
  <c r="F161" i="7" s="1"/>
  <c r="F160" i="7" s="1"/>
  <c r="F159" i="7" s="1"/>
  <c r="F164" i="7"/>
  <c r="F166" i="7"/>
  <c r="F168" i="7"/>
  <c r="F169" i="7"/>
  <c r="F173" i="7"/>
  <c r="E173" i="7"/>
  <c r="E169" i="7"/>
  <c r="E168" i="7" s="1"/>
  <c r="E166" i="7"/>
  <c r="E164" i="7"/>
  <c r="E162" i="7"/>
  <c r="E161" i="7" s="1"/>
  <c r="E160" i="7" s="1"/>
  <c r="E159" i="7" s="1"/>
  <c r="G157" i="7"/>
  <c r="G153" i="7"/>
  <c r="G150" i="7"/>
  <c r="G148" i="7"/>
  <c r="G146" i="7"/>
  <c r="F146" i="7"/>
  <c r="F145" i="7" s="1"/>
  <c r="F144" i="7" s="1"/>
  <c r="F143" i="7" s="1"/>
  <c r="F148" i="7"/>
  <c r="F150" i="7"/>
  <c r="F153" i="7"/>
  <c r="F152" i="7" s="1"/>
  <c r="F157" i="7"/>
  <c r="E146" i="7"/>
  <c r="E145" i="7" s="1"/>
  <c r="E144" i="7" s="1"/>
  <c r="E143" i="7" s="1"/>
  <c r="E153" i="7"/>
  <c r="E152" i="7" s="1"/>
  <c r="E157" i="7"/>
  <c r="E150" i="7"/>
  <c r="E148" i="7"/>
  <c r="G137" i="7"/>
  <c r="G141" i="7"/>
  <c r="F141" i="7"/>
  <c r="E141" i="7"/>
  <c r="I126" i="7" l="1"/>
  <c r="I77" i="7" s="1"/>
  <c r="G161" i="7"/>
  <c r="G136" i="7"/>
  <c r="G145" i="7"/>
  <c r="G144" i="7" s="1"/>
  <c r="G143" i="7" s="1"/>
  <c r="G168" i="7"/>
  <c r="G152" i="7"/>
  <c r="H33" i="7"/>
  <c r="G160" i="7" l="1"/>
  <c r="G159" i="7" s="1"/>
  <c r="C55" i="8"/>
  <c r="C22" i="8"/>
  <c r="C12" i="8"/>
  <c r="D25" i="3"/>
  <c r="G380" i="7" l="1"/>
  <c r="G250" i="7"/>
  <c r="G249" i="7" s="1"/>
  <c r="G98" i="7"/>
  <c r="G97" i="7" s="1"/>
  <c r="G96" i="7" s="1"/>
  <c r="G95" i="7" s="1"/>
  <c r="G94" i="7" s="1"/>
  <c r="G212" i="7" l="1"/>
  <c r="G211" i="7" s="1"/>
  <c r="G210" i="7" s="1"/>
  <c r="G209" i="7" s="1"/>
  <c r="G218" i="7"/>
  <c r="G217" i="7" s="1"/>
  <c r="G216" i="7" s="1"/>
  <c r="F380" i="7"/>
  <c r="F250" i="7"/>
  <c r="F249" i="7" s="1"/>
  <c r="F218" i="7"/>
  <c r="F217" i="7" s="1"/>
  <c r="F216" i="7" s="1"/>
  <c r="F212" i="7"/>
  <c r="F211" i="7" s="1"/>
  <c r="F210" i="7" s="1"/>
  <c r="F209" i="7" s="1"/>
  <c r="F98" i="7"/>
  <c r="F97" i="7" s="1"/>
  <c r="F96" i="7" s="1"/>
  <c r="F95" i="7" s="1"/>
  <c r="F94" i="7" s="1"/>
  <c r="E380" i="7" l="1"/>
  <c r="E374" i="7"/>
  <c r="E212" i="7"/>
  <c r="E211" i="7" s="1"/>
  <c r="E210" i="7" s="1"/>
  <c r="E218" i="7"/>
  <c r="E217" i="7" s="1"/>
  <c r="E216" i="7" s="1"/>
  <c r="E254" i="7"/>
  <c r="E250" i="7"/>
  <c r="E249" i="7" s="1"/>
  <c r="E223" i="7"/>
  <c r="E98" i="7"/>
  <c r="E97" i="7" s="1"/>
  <c r="E96" i="7" s="1"/>
  <c r="E95" i="7" s="1"/>
  <c r="E94" i="7" s="1"/>
  <c r="B63" i="8"/>
  <c r="B55" i="8"/>
  <c r="B43" i="8"/>
  <c r="B12" i="8"/>
  <c r="B28" i="8"/>
  <c r="B22" i="8"/>
  <c r="B19" i="8"/>
  <c r="C31" i="3"/>
  <c r="F8" i="10"/>
  <c r="E209" i="7" l="1"/>
  <c r="H11" i="10" l="1"/>
  <c r="F25" i="3" l="1"/>
  <c r="G17" i="3"/>
  <c r="G10" i="3"/>
  <c r="F17" i="3"/>
  <c r="F11" i="3"/>
  <c r="F10" i="3" s="1"/>
  <c r="E25" i="3"/>
  <c r="E11" i="3"/>
  <c r="E10" i="3" s="1"/>
  <c r="E17" i="3"/>
  <c r="D31" i="3"/>
  <c r="D11" i="3"/>
  <c r="D10" i="3" s="1"/>
  <c r="D17" i="3"/>
  <c r="J8" i="10"/>
  <c r="B14" i="5"/>
  <c r="B12" i="5"/>
  <c r="B16" i="5"/>
  <c r="B18" i="5"/>
  <c r="C12" i="5"/>
  <c r="C14" i="5"/>
  <c r="C16" i="5"/>
  <c r="C18" i="5"/>
  <c r="F59" i="8"/>
  <c r="F55" i="8"/>
  <c r="F53" i="8"/>
  <c r="E59" i="8"/>
  <c r="E55" i="8"/>
  <c r="E53" i="8"/>
  <c r="D59" i="8"/>
  <c r="D55" i="8"/>
  <c r="D53" i="8"/>
  <c r="F12" i="5"/>
  <c r="E12" i="5"/>
  <c r="E11" i="5" s="1"/>
  <c r="E10" i="5" s="1"/>
  <c r="F18" i="5"/>
  <c r="E18" i="5"/>
  <c r="F16" i="5"/>
  <c r="E16" i="5"/>
  <c r="F14" i="5"/>
  <c r="E14" i="5"/>
  <c r="E15" i="8"/>
  <c r="F15" i="8"/>
  <c r="F17" i="8"/>
  <c r="E17" i="8"/>
  <c r="E11" i="8" s="1"/>
  <c r="E10" i="8" s="1"/>
  <c r="D15" i="8"/>
  <c r="D17" i="8"/>
  <c r="D12" i="5"/>
  <c r="D14" i="5"/>
  <c r="D16" i="5"/>
  <c r="D18" i="5"/>
  <c r="C15" i="8"/>
  <c r="C17" i="8"/>
  <c r="C11" i="8" s="1"/>
  <c r="C10" i="8" s="1"/>
  <c r="C63" i="8"/>
  <c r="C62" i="8" s="1"/>
  <c r="C38" i="8"/>
  <c r="C43" i="8"/>
  <c r="C53" i="8"/>
  <c r="C59" i="8"/>
  <c r="B38" i="8"/>
  <c r="B53" i="8"/>
  <c r="B59" i="8"/>
  <c r="B62" i="8"/>
  <c r="B15" i="8"/>
  <c r="B17" i="8"/>
  <c r="F11" i="8" l="1"/>
  <c r="F10" i="8" s="1"/>
  <c r="D11" i="8"/>
  <c r="D10" i="8" s="1"/>
  <c r="B11" i="8"/>
  <c r="B10" i="8" s="1"/>
  <c r="F11" i="5"/>
  <c r="F10" i="5" s="1"/>
  <c r="E37" i="8"/>
  <c r="E36" i="8" s="1"/>
  <c r="F24" i="3"/>
  <c r="D11" i="5"/>
  <c r="D10" i="5" s="1"/>
  <c r="E24" i="3"/>
  <c r="C11" i="5"/>
  <c r="C10" i="5" s="1"/>
  <c r="D24" i="3"/>
  <c r="B11" i="5"/>
  <c r="B10" i="5" s="1"/>
  <c r="F37" i="8"/>
  <c r="F36" i="8" s="1"/>
  <c r="C37" i="8"/>
  <c r="C36" i="8" s="1"/>
  <c r="B37" i="8"/>
  <c r="B36" i="8" s="1"/>
  <c r="D37" i="8"/>
  <c r="D36" i="8" s="1"/>
  <c r="I401" i="7"/>
  <c r="H401" i="7"/>
  <c r="I395" i="7"/>
  <c r="H395" i="7"/>
  <c r="I385" i="7"/>
  <c r="H385" i="7"/>
  <c r="I378" i="7"/>
  <c r="H378" i="7"/>
  <c r="I371" i="7"/>
  <c r="H371" i="7"/>
  <c r="I361" i="7"/>
  <c r="H361" i="7"/>
  <c r="I350" i="7"/>
  <c r="H350" i="7"/>
  <c r="I337" i="7"/>
  <c r="H337" i="7"/>
  <c r="I300" i="7"/>
  <c r="H300" i="7"/>
  <c r="I294" i="7"/>
  <c r="H294" i="7"/>
  <c r="I277" i="7"/>
  <c r="H277" i="7"/>
  <c r="I290" i="7"/>
  <c r="H290" i="7"/>
  <c r="I272" i="7"/>
  <c r="H272" i="7"/>
  <c r="I257" i="7"/>
  <c r="H257" i="7"/>
  <c r="I252" i="7"/>
  <c r="H252" i="7"/>
  <c r="I220" i="7"/>
  <c r="H220" i="7"/>
  <c r="I198" i="7"/>
  <c r="H198" i="7"/>
  <c r="I192" i="7"/>
  <c r="I175" i="7" s="1"/>
  <c r="H192" i="7"/>
  <c r="H175" i="7" s="1"/>
  <c r="I178" i="7"/>
  <c r="H178" i="7"/>
  <c r="I79" i="7"/>
  <c r="H79" i="7"/>
  <c r="I87" i="7"/>
  <c r="H87" i="7"/>
  <c r="I100" i="7"/>
  <c r="H100" i="7"/>
  <c r="I106" i="7"/>
  <c r="H106" i="7"/>
  <c r="I62" i="7"/>
  <c r="H62" i="7"/>
  <c r="H32" i="7" s="1"/>
  <c r="H31" i="7" s="1"/>
  <c r="H30" i="7" s="1"/>
  <c r="H29" i="7" s="1"/>
  <c r="H28" i="7" s="1"/>
  <c r="I21" i="7"/>
  <c r="H21" i="7"/>
  <c r="I10" i="7"/>
  <c r="I9" i="7" s="1"/>
  <c r="I8" i="7" s="1"/>
  <c r="H10" i="7"/>
  <c r="H9" i="7" s="1"/>
  <c r="H8" i="7" s="1"/>
  <c r="I205" i="7" l="1"/>
  <c r="I32" i="7"/>
  <c r="I31" i="7" s="1"/>
  <c r="I30" i="7" s="1"/>
  <c r="I29" i="7" s="1"/>
  <c r="I28" i="7" s="1"/>
  <c r="H27" i="7"/>
  <c r="H205" i="7"/>
  <c r="H407" i="7" s="1"/>
  <c r="F304" i="7"/>
  <c r="F306" i="7"/>
  <c r="F308" i="7"/>
  <c r="F311" i="7"/>
  <c r="F310" i="7" s="1"/>
  <c r="E304" i="7"/>
  <c r="E303" i="7" s="1"/>
  <c r="E302" i="7" s="1"/>
  <c r="E301" i="7" s="1"/>
  <c r="E300" i="7" s="1"/>
  <c r="E306" i="7"/>
  <c r="E308" i="7"/>
  <c r="E311" i="7"/>
  <c r="E310" i="7" s="1"/>
  <c r="G308" i="7"/>
  <c r="G306" i="7"/>
  <c r="G304" i="7"/>
  <c r="G311" i="7"/>
  <c r="G310" i="7" s="1"/>
  <c r="G405" i="7"/>
  <c r="G404" i="7" s="1"/>
  <c r="G403" i="7" s="1"/>
  <c r="G402" i="7" s="1"/>
  <c r="G401" i="7" s="1"/>
  <c r="G399" i="7"/>
  <c r="G398" i="7" s="1"/>
  <c r="G397" i="7" s="1"/>
  <c r="G396" i="7" s="1"/>
  <c r="G395" i="7" s="1"/>
  <c r="G393" i="7"/>
  <c r="G392" i="7" s="1"/>
  <c r="G391" i="7" s="1"/>
  <c r="G389" i="7"/>
  <c r="G388" i="7" s="1"/>
  <c r="G387" i="7" s="1"/>
  <c r="G386" i="7" s="1"/>
  <c r="G373" i="7"/>
  <c r="G372" i="7" s="1"/>
  <c r="G371" i="7" s="1"/>
  <c r="G207" i="7" s="1"/>
  <c r="G383" i="7"/>
  <c r="G378" i="7" s="1"/>
  <c r="G364" i="7"/>
  <c r="G369" i="7"/>
  <c r="G354" i="7"/>
  <c r="G359" i="7"/>
  <c r="G348" i="7"/>
  <c r="G347" i="7" s="1"/>
  <c r="G346" i="7" s="1"/>
  <c r="G345" i="7" s="1"/>
  <c r="G344" i="7" s="1"/>
  <c r="G342" i="7"/>
  <c r="G341" i="7" s="1"/>
  <c r="G340" i="7" s="1"/>
  <c r="G339" i="7" s="1"/>
  <c r="G338" i="7" s="1"/>
  <c r="G335" i="7"/>
  <c r="G334" i="7" s="1"/>
  <c r="G331" i="7"/>
  <c r="G329" i="7"/>
  <c r="G327" i="7"/>
  <c r="G323" i="7"/>
  <c r="G321" i="7"/>
  <c r="G317" i="7"/>
  <c r="G280" i="7"/>
  <c r="G298" i="7"/>
  <c r="G297" i="7" s="1"/>
  <c r="G296" i="7" s="1"/>
  <c r="G295" i="7" s="1"/>
  <c r="G294" i="7" s="1"/>
  <c r="G292" i="7"/>
  <c r="G291" i="7" s="1"/>
  <c r="G290" i="7" s="1"/>
  <c r="G288" i="7"/>
  <c r="G287" i="7" s="1"/>
  <c r="G285" i="7"/>
  <c r="G282" i="7"/>
  <c r="G275" i="7"/>
  <c r="G274" i="7" s="1"/>
  <c r="G273" i="7" s="1"/>
  <c r="G272" i="7" s="1"/>
  <c r="G260" i="7"/>
  <c r="G262" i="7"/>
  <c r="G266" i="7"/>
  <c r="G269" i="7"/>
  <c r="G254" i="7"/>
  <c r="G253" i="7" s="1"/>
  <c r="G252" i="7" s="1"/>
  <c r="G243" i="7"/>
  <c r="G233" i="7"/>
  <c r="G227" i="7"/>
  <c r="G223" i="7"/>
  <c r="G181" i="7"/>
  <c r="G180" i="7" s="1"/>
  <c r="G179" i="7" s="1"/>
  <c r="G178" i="7" s="1"/>
  <c r="G177" i="7" s="1"/>
  <c r="G190" i="7"/>
  <c r="G189" i="7" s="1"/>
  <c r="G188" i="7" s="1"/>
  <c r="G187" i="7" s="1"/>
  <c r="G130" i="7"/>
  <c r="G83" i="7"/>
  <c r="G82" i="7" s="1"/>
  <c r="G81" i="7" s="1"/>
  <c r="G80" i="7" s="1"/>
  <c r="G79" i="7" s="1"/>
  <c r="G78" i="7" s="1"/>
  <c r="G85" i="7"/>
  <c r="G91" i="7"/>
  <c r="G90" i="7" s="1"/>
  <c r="G89" i="7" s="1"/>
  <c r="G88" i="7" s="1"/>
  <c r="G87" i="7" s="1"/>
  <c r="G104" i="7"/>
  <c r="G103" i="7" s="1"/>
  <c r="G102" i="7" s="1"/>
  <c r="G101" i="7" s="1"/>
  <c r="G100" i="7" s="1"/>
  <c r="G110" i="7"/>
  <c r="G109" i="7" s="1"/>
  <c r="G108" i="7" s="1"/>
  <c r="G107" i="7" s="1"/>
  <c r="G106" i="7" s="1"/>
  <c r="G196" i="7"/>
  <c r="G195" i="7" s="1"/>
  <c r="G194" i="7" s="1"/>
  <c r="G193" i="7" s="1"/>
  <c r="G192" i="7" s="1"/>
  <c r="G203" i="7"/>
  <c r="G202" i="7" s="1"/>
  <c r="G201" i="7" s="1"/>
  <c r="G200" i="7" s="1"/>
  <c r="G199" i="7" s="1"/>
  <c r="G198" i="7" s="1"/>
  <c r="G132" i="7"/>
  <c r="G134" i="7"/>
  <c r="G74" i="7"/>
  <c r="G73" i="7" s="1"/>
  <c r="G35" i="7"/>
  <c r="G39" i="7"/>
  <c r="G44" i="7"/>
  <c r="G53" i="7"/>
  <c r="G60" i="7"/>
  <c r="G59" i="7" s="1"/>
  <c r="G66" i="7"/>
  <c r="G68" i="7"/>
  <c r="G25" i="7"/>
  <c r="G24" i="7" s="1"/>
  <c r="G23" i="7" s="1"/>
  <c r="G22" i="7" s="1"/>
  <c r="G21" i="7" s="1"/>
  <c r="G20" i="7" s="1"/>
  <c r="G19" i="7" s="1"/>
  <c r="G17" i="7"/>
  <c r="G16" i="7" s="1"/>
  <c r="G15" i="7" s="1"/>
  <c r="G14" i="7" s="1"/>
  <c r="G13" i="7" s="1"/>
  <c r="G12" i="7" s="1"/>
  <c r="G10" i="7" s="1"/>
  <c r="G9" i="7" s="1"/>
  <c r="G8" i="7" s="1"/>
  <c r="F275" i="7"/>
  <c r="F274" i="7" s="1"/>
  <c r="F273" i="7" s="1"/>
  <c r="F272" i="7" s="1"/>
  <c r="F399" i="7"/>
  <c r="F398" i="7" s="1"/>
  <c r="F397" i="7" s="1"/>
  <c r="F396" i="7" s="1"/>
  <c r="F395" i="7" s="1"/>
  <c r="F405" i="7"/>
  <c r="F404" i="7" s="1"/>
  <c r="F403" i="7" s="1"/>
  <c r="F402" i="7" s="1"/>
  <c r="F401" i="7" s="1"/>
  <c r="F389" i="7"/>
  <c r="F388" i="7" s="1"/>
  <c r="F387" i="7" s="1"/>
  <c r="F393" i="7"/>
  <c r="F392" i="7" s="1"/>
  <c r="F391" i="7" s="1"/>
  <c r="F383" i="7"/>
  <c r="F379" i="7" s="1"/>
  <c r="F378" i="7" s="1"/>
  <c r="F353" i="7"/>
  <c r="F352" i="7" s="1"/>
  <c r="F351" i="7" s="1"/>
  <c r="F354" i="7"/>
  <c r="F359" i="7"/>
  <c r="F367" i="7"/>
  <c r="F364" i="7" s="1"/>
  <c r="F369" i="7"/>
  <c r="F342" i="7"/>
  <c r="F341" i="7" s="1"/>
  <c r="F340" i="7" s="1"/>
  <c r="F339" i="7" s="1"/>
  <c r="F338" i="7" s="1"/>
  <c r="F348" i="7"/>
  <c r="F347" i="7" s="1"/>
  <c r="F346" i="7" s="1"/>
  <c r="F345" i="7" s="1"/>
  <c r="F344" i="7" s="1"/>
  <c r="F321" i="7"/>
  <c r="F317" i="7"/>
  <c r="F323" i="7"/>
  <c r="F327" i="7"/>
  <c r="F329" i="7"/>
  <c r="F331" i="7"/>
  <c r="F335" i="7"/>
  <c r="F334" i="7" s="1"/>
  <c r="F374" i="7"/>
  <c r="F373" i="7" s="1"/>
  <c r="F372" i="7" s="1"/>
  <c r="F371" i="7" s="1"/>
  <c r="E373" i="7"/>
  <c r="E372" i="7" s="1"/>
  <c r="F298" i="7"/>
  <c r="F297" i="7" s="1"/>
  <c r="F296" i="7" s="1"/>
  <c r="F295" i="7" s="1"/>
  <c r="F294" i="7" s="1"/>
  <c r="E298" i="7"/>
  <c r="E297" i="7" s="1"/>
  <c r="E296" i="7" s="1"/>
  <c r="E294" i="7" s="1"/>
  <c r="F292" i="7"/>
  <c r="F291" i="7" s="1"/>
  <c r="F290" i="7" s="1"/>
  <c r="E292" i="7"/>
  <c r="E291" i="7" s="1"/>
  <c r="E290" i="7" s="1"/>
  <c r="F280" i="7"/>
  <c r="F282" i="7"/>
  <c r="F285" i="7"/>
  <c r="F288" i="7"/>
  <c r="F287" i="7" s="1"/>
  <c r="F260" i="7"/>
  <c r="F262" i="7"/>
  <c r="F266" i="7"/>
  <c r="F269" i="7"/>
  <c r="F254" i="7"/>
  <c r="F253" i="7" s="1"/>
  <c r="F252" i="7" s="1"/>
  <c r="F223" i="7"/>
  <c r="F233" i="7"/>
  <c r="F227" i="7"/>
  <c r="F243" i="7"/>
  <c r="F203" i="7"/>
  <c r="F202" i="7" s="1"/>
  <c r="F201" i="7" s="1"/>
  <c r="F200" i="7" s="1"/>
  <c r="F199" i="7" s="1"/>
  <c r="F198" i="7" s="1"/>
  <c r="F180" i="7"/>
  <c r="E180" i="7"/>
  <c r="F182" i="7"/>
  <c r="F190" i="7"/>
  <c r="F189" i="7" s="1"/>
  <c r="F188" i="7" s="1"/>
  <c r="F187" i="7" s="1"/>
  <c r="F196" i="7"/>
  <c r="F195" i="7" s="1"/>
  <c r="F194" i="7" s="1"/>
  <c r="F193" i="7" s="1"/>
  <c r="F192" i="7" s="1"/>
  <c r="F137" i="7"/>
  <c r="F136" i="7" s="1"/>
  <c r="F134" i="7"/>
  <c r="F132" i="7"/>
  <c r="F130" i="7"/>
  <c r="F110" i="7"/>
  <c r="F109" i="7" s="1"/>
  <c r="F108" i="7" s="1"/>
  <c r="F107" i="7" s="1"/>
  <c r="F106" i="7" s="1"/>
  <c r="F104" i="7"/>
  <c r="F103" i="7" s="1"/>
  <c r="F102" i="7" s="1"/>
  <c r="F101" i="7" s="1"/>
  <c r="F100" i="7" s="1"/>
  <c r="F91" i="7"/>
  <c r="F90" i="7" s="1"/>
  <c r="F89" i="7" s="1"/>
  <c r="F88" i="7" s="1"/>
  <c r="F87" i="7" s="1"/>
  <c r="F83" i="7"/>
  <c r="F85" i="7"/>
  <c r="F35" i="7"/>
  <c r="F39" i="7"/>
  <c r="F44" i="7"/>
  <c r="F53" i="7"/>
  <c r="F60" i="7"/>
  <c r="F59" i="7" s="1"/>
  <c r="F66" i="7"/>
  <c r="F68" i="7"/>
  <c r="F74" i="7"/>
  <c r="F72" i="7" s="1"/>
  <c r="F71" i="7" s="1"/>
  <c r="F70" i="7" s="1"/>
  <c r="F25" i="7"/>
  <c r="F24" i="7" s="1"/>
  <c r="F23" i="7" s="1"/>
  <c r="F22" i="7" s="1"/>
  <c r="F21" i="7" s="1"/>
  <c r="F20" i="7" s="1"/>
  <c r="F19" i="7" s="1"/>
  <c r="F17" i="7"/>
  <c r="F16" i="7" s="1"/>
  <c r="F15" i="7" s="1"/>
  <c r="F14" i="7" s="1"/>
  <c r="F13" i="7" s="1"/>
  <c r="F12" i="7" s="1"/>
  <c r="F10" i="7" s="1"/>
  <c r="F9" i="7" s="1"/>
  <c r="F8" i="7" s="1"/>
  <c r="E405" i="7"/>
  <c r="E404" i="7" s="1"/>
  <c r="E403" i="7" s="1"/>
  <c r="E402" i="7" s="1"/>
  <c r="E401" i="7" s="1"/>
  <c r="E399" i="7"/>
  <c r="E398" i="7" s="1"/>
  <c r="E397" i="7" s="1"/>
  <c r="E396" i="7" s="1"/>
  <c r="E395" i="7" s="1"/>
  <c r="E393" i="7"/>
  <c r="E392" i="7" s="1"/>
  <c r="E391" i="7" s="1"/>
  <c r="E389" i="7"/>
  <c r="E388" i="7" s="1"/>
  <c r="E387" i="7" s="1"/>
  <c r="E383" i="7"/>
  <c r="E364" i="7"/>
  <c r="E369" i="7"/>
  <c r="E354" i="7"/>
  <c r="E353" i="7" s="1"/>
  <c r="E352" i="7" s="1"/>
  <c r="E351" i="7" s="1"/>
  <c r="E350" i="7" s="1"/>
  <c r="E359" i="7"/>
  <c r="E348" i="7"/>
  <c r="E347" i="7" s="1"/>
  <c r="E346" i="7" s="1"/>
  <c r="E345" i="7" s="1"/>
  <c r="E344" i="7" s="1"/>
  <c r="E340" i="7"/>
  <c r="E339" i="7" s="1"/>
  <c r="E338" i="7" s="1"/>
  <c r="E317" i="7"/>
  <c r="E321" i="7"/>
  <c r="E323" i="7"/>
  <c r="E327" i="7"/>
  <c r="E329" i="7"/>
  <c r="E331" i="7"/>
  <c r="E335" i="7"/>
  <c r="E334" i="7" s="1"/>
  <c r="E280" i="7"/>
  <c r="E282" i="7"/>
  <c r="E285" i="7"/>
  <c r="E288" i="7"/>
  <c r="E287" i="7" s="1"/>
  <c r="E275" i="7"/>
  <c r="E274" i="7" s="1"/>
  <c r="E273" i="7" s="1"/>
  <c r="E272" i="7" s="1"/>
  <c r="E260" i="7"/>
  <c r="E262" i="7"/>
  <c r="E266" i="7"/>
  <c r="E269" i="7"/>
  <c r="E253" i="7"/>
  <c r="E252" i="7" s="1"/>
  <c r="E227" i="7"/>
  <c r="E243" i="7"/>
  <c r="E233" i="7"/>
  <c r="E203" i="7"/>
  <c r="E202" i="7" s="1"/>
  <c r="E201" i="7" s="1"/>
  <c r="E200" i="7" s="1"/>
  <c r="E199" i="7" s="1"/>
  <c r="E198" i="7" s="1"/>
  <c r="E196" i="7"/>
  <c r="E195" i="7" s="1"/>
  <c r="E194" i="7" s="1"/>
  <c r="E193" i="7" s="1"/>
  <c r="E192" i="7" s="1"/>
  <c r="E190" i="7"/>
  <c r="E189" i="7" s="1"/>
  <c r="E188" i="7" s="1"/>
  <c r="E187" i="7" s="1"/>
  <c r="E185" i="7"/>
  <c r="E184" i="7" s="1"/>
  <c r="E182" i="7" s="1"/>
  <c r="E179" i="7" s="1"/>
  <c r="E178" i="7" s="1"/>
  <c r="E177" i="7" s="1"/>
  <c r="E176" i="7" s="1"/>
  <c r="E137" i="7"/>
  <c r="E136" i="7" s="1"/>
  <c r="E134" i="7"/>
  <c r="E132" i="7"/>
  <c r="E130" i="7"/>
  <c r="E110" i="7"/>
  <c r="E109" i="7" s="1"/>
  <c r="E108" i="7" s="1"/>
  <c r="E107" i="7" s="1"/>
  <c r="E106" i="7" s="1"/>
  <c r="E104" i="7"/>
  <c r="E103" i="7" s="1"/>
  <c r="E102" i="7" s="1"/>
  <c r="E101" i="7" s="1"/>
  <c r="E100" i="7" s="1"/>
  <c r="E85" i="7"/>
  <c r="E25" i="7"/>
  <c r="E24" i="7" s="1"/>
  <c r="E23" i="7" s="1"/>
  <c r="E22" i="7" s="1"/>
  <c r="E21" i="7" s="1"/>
  <c r="E20" i="7" s="1"/>
  <c r="E19" i="7" s="1"/>
  <c r="G363" i="7" l="1"/>
  <c r="G362" i="7" s="1"/>
  <c r="G361" i="7" s="1"/>
  <c r="G175" i="7"/>
  <c r="G326" i="7"/>
  <c r="I27" i="7"/>
  <c r="G316" i="7"/>
  <c r="G315" i="7" s="1"/>
  <c r="G314" i="7" s="1"/>
  <c r="G313" i="7" s="1"/>
  <c r="E379" i="7"/>
  <c r="E378" i="7" s="1"/>
  <c r="E371" i="7" s="1"/>
  <c r="G222" i="7"/>
  <c r="G221" i="7" s="1"/>
  <c r="G220" i="7" s="1"/>
  <c r="G208" i="7" s="1"/>
  <c r="G353" i="7"/>
  <c r="G352" i="7" s="1"/>
  <c r="G351" i="7" s="1"/>
  <c r="G350" i="7" s="1"/>
  <c r="F303" i="7"/>
  <c r="F302" i="7" s="1"/>
  <c r="F301" i="7" s="1"/>
  <c r="F300" i="7" s="1"/>
  <c r="G259" i="7"/>
  <c r="G258" i="7" s="1"/>
  <c r="G257" i="7" s="1"/>
  <c r="F363" i="7"/>
  <c r="F362" i="7" s="1"/>
  <c r="F361" i="7" s="1"/>
  <c r="F350" i="7" s="1"/>
  <c r="F326" i="7"/>
  <c r="F129" i="7"/>
  <c r="F128" i="7" s="1"/>
  <c r="F127" i="7" s="1"/>
  <c r="F126" i="7" s="1"/>
  <c r="E386" i="7"/>
  <c r="E385" i="7" s="1"/>
  <c r="E175" i="7"/>
  <c r="E279" i="7"/>
  <c r="E278" i="7" s="1"/>
  <c r="E277" i="7" s="1"/>
  <c r="I407" i="7"/>
  <c r="F82" i="7"/>
  <c r="F81" i="7" s="1"/>
  <c r="F80" i="7" s="1"/>
  <c r="F79" i="7" s="1"/>
  <c r="F78" i="7" s="1"/>
  <c r="G303" i="7"/>
  <c r="G302" i="7" s="1"/>
  <c r="G301" i="7" s="1"/>
  <c r="G300" i="7" s="1"/>
  <c r="F179" i="7"/>
  <c r="F178" i="7" s="1"/>
  <c r="F177" i="7" s="1"/>
  <c r="F176" i="7" s="1"/>
  <c r="F175" i="7" s="1"/>
  <c r="G65" i="7"/>
  <c r="G64" i="7" s="1"/>
  <c r="G63" i="7" s="1"/>
  <c r="G62" i="7" s="1"/>
  <c r="E295" i="7"/>
  <c r="F279" i="7"/>
  <c r="F278" i="7" s="1"/>
  <c r="F277" i="7" s="1"/>
  <c r="E363" i="7"/>
  <c r="E362" i="7" s="1"/>
  <c r="E361" i="7" s="1"/>
  <c r="G34" i="7"/>
  <c r="G33" i="7" s="1"/>
  <c r="G72" i="7"/>
  <c r="G71" i="7" s="1"/>
  <c r="G70" i="7" s="1"/>
  <c r="G176" i="7"/>
  <c r="G337" i="7"/>
  <c r="G385" i="7"/>
  <c r="F316" i="7"/>
  <c r="G129" i="7"/>
  <c r="G128" i="7" s="1"/>
  <c r="G127" i="7" s="1"/>
  <c r="G126" i="7" s="1"/>
  <c r="F73" i="7"/>
  <c r="F337" i="7"/>
  <c r="F259" i="7"/>
  <c r="F258" i="7" s="1"/>
  <c r="F257" i="7" s="1"/>
  <c r="G279" i="7"/>
  <c r="G278" i="7" s="1"/>
  <c r="G277" i="7" s="1"/>
  <c r="F386" i="7"/>
  <c r="F385" i="7" s="1"/>
  <c r="E129" i="7"/>
  <c r="E128" i="7" s="1"/>
  <c r="E127" i="7" s="1"/>
  <c r="E126" i="7" s="1"/>
  <c r="E326" i="7"/>
  <c r="E259" i="7"/>
  <c r="E258" i="7" s="1"/>
  <c r="E257" i="7" s="1"/>
  <c r="E316" i="7"/>
  <c r="E222" i="7"/>
  <c r="F222" i="7"/>
  <c r="F221" i="7" s="1"/>
  <c r="F65" i="7"/>
  <c r="F64" i="7" s="1"/>
  <c r="F63" i="7" s="1"/>
  <c r="F62" i="7" s="1"/>
  <c r="F34" i="7"/>
  <c r="F33" i="7" s="1"/>
  <c r="E337" i="7"/>
  <c r="E91" i="7"/>
  <c r="E90" i="7" s="1"/>
  <c r="E89" i="7" s="1"/>
  <c r="E88" i="7" s="1"/>
  <c r="E87" i="7" s="1"/>
  <c r="E83" i="7"/>
  <c r="E74" i="7"/>
  <c r="E66" i="7"/>
  <c r="E68" i="7"/>
  <c r="E35" i="7"/>
  <c r="E39" i="7"/>
  <c r="E44" i="7"/>
  <c r="E53" i="7"/>
  <c r="E60" i="7"/>
  <c r="E59" i="7" s="1"/>
  <c r="E17" i="7"/>
  <c r="E16" i="7" s="1"/>
  <c r="E15" i="7" s="1"/>
  <c r="C25" i="3"/>
  <c r="C11" i="3"/>
  <c r="C10" i="3" s="1"/>
  <c r="G77" i="7" l="1"/>
  <c r="G76" i="7" s="1"/>
  <c r="F77" i="7"/>
  <c r="E221" i="7"/>
  <c r="E220" i="7" s="1"/>
  <c r="E208" i="7" s="1"/>
  <c r="E82" i="7"/>
  <c r="E81" i="7" s="1"/>
  <c r="E80" i="7" s="1"/>
  <c r="E79" i="7" s="1"/>
  <c r="E78" i="7" s="1"/>
  <c r="E77" i="7" s="1"/>
  <c r="F315" i="7"/>
  <c r="F314" i="7" s="1"/>
  <c r="F313" i="7" s="1"/>
  <c r="G32" i="7"/>
  <c r="G31" i="7" s="1"/>
  <c r="G30" i="7" s="1"/>
  <c r="G29" i="7" s="1"/>
  <c r="G28" i="7" s="1"/>
  <c r="E315" i="7"/>
  <c r="E314" i="7" s="1"/>
  <c r="E313" i="7" s="1"/>
  <c r="F32" i="7"/>
  <c r="F31" i="7" s="1"/>
  <c r="F30" i="7" s="1"/>
  <c r="F29" i="7" s="1"/>
  <c r="F28" i="7" s="1"/>
  <c r="C24" i="3"/>
  <c r="E72" i="7"/>
  <c r="E71" i="7" s="1"/>
  <c r="E70" i="7" s="1"/>
  <c r="E73" i="7"/>
  <c r="E65" i="7"/>
  <c r="E64" i="7" s="1"/>
  <c r="E63" i="7" s="1"/>
  <c r="E62" i="7" s="1"/>
  <c r="G206" i="7"/>
  <c r="G205" i="7" s="1"/>
  <c r="F76" i="7"/>
  <c r="E13" i="7"/>
  <c r="E12" i="7" s="1"/>
  <c r="E10" i="7" s="1"/>
  <c r="E14" i="7"/>
  <c r="E34" i="7"/>
  <c r="E33" i="7" s="1"/>
  <c r="E32" i="7" s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G11" i="10"/>
  <c r="F11" i="10"/>
  <c r="I8" i="10"/>
  <c r="H8" i="10"/>
  <c r="H14" i="10" s="1"/>
  <c r="G8" i="10"/>
  <c r="E76" i="7" l="1"/>
  <c r="E207" i="7"/>
  <c r="E206" i="7" s="1"/>
  <c r="E205" i="7" s="1"/>
  <c r="G27" i="7"/>
  <c r="G407" i="7"/>
  <c r="E31" i="7"/>
  <c r="E30" i="7" s="1"/>
  <c r="E29" i="7" s="1"/>
  <c r="E28" i="7" s="1"/>
  <c r="F27" i="7"/>
  <c r="H22" i="10"/>
  <c r="H28" i="10" s="1"/>
  <c r="H29" i="10" s="1"/>
  <c r="G14" i="10"/>
  <c r="G22" i="10" s="1"/>
  <c r="G28" i="10" s="1"/>
  <c r="G29" i="10" s="1"/>
  <c r="E9" i="7"/>
  <c r="E8" i="7" s="1"/>
  <c r="F14" i="10"/>
  <c r="F28" i="10" s="1"/>
  <c r="F29" i="10" s="1"/>
  <c r="I14" i="10"/>
  <c r="I22" i="10" s="1"/>
  <c r="I28" i="10" s="1"/>
  <c r="I29" i="10" s="1"/>
  <c r="J14" i="10"/>
  <c r="J22" i="10" s="1"/>
  <c r="J28" i="10" s="1"/>
  <c r="J29" i="10" s="1"/>
  <c r="F220" i="7"/>
  <c r="F208" i="7" s="1"/>
  <c r="E27" i="7" l="1"/>
  <c r="E407" i="7" s="1"/>
  <c r="F207" i="7"/>
  <c r="F206" i="7" s="1"/>
  <c r="F205" i="7" s="1"/>
  <c r="F407" i="7" s="1"/>
</calcChain>
</file>

<file path=xl/sharedStrings.xml><?xml version="1.0" encoding="utf-8"?>
<sst xmlns="http://schemas.openxmlformats.org/spreadsheetml/2006/main" count="1119" uniqueCount="536">
  <si>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</si>
  <si>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</si>
  <si>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</si>
  <si>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</si>
  <si>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</si>
  <si>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</si>
  <si>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</si>
  <si>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</si>
  <si>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</si>
  <si>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</si>
  <si>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</si>
  <si>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</si>
  <si>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</si>
  <si>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</si>
  <si>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</si>
  <si>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</si>
  <si>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</si>
  <si>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</si>
  <si>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</si>
  <si>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</si>
  <si>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</si>
  <si>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</si>
  <si>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</si>
  <si>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</si>
  <si>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</si>
  <si>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</si>
  <si>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</si>
  <si>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</si>
  <si>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</si>
  <si>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</si>
  <si>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</si>
  <si>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</si>
  <si>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</si>
  <si>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</si>
  <si>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</si>
  <si>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</si>
  <si>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</si>
  <si>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</si>
  <si>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</si>
  <si>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</si>
  <si>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</si>
  <si>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</si>
  <si>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</si>
  <si>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</si>
  <si>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</si>
  <si>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</si>
  <si>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</si>
  <si>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</si>
  <si>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</si>
  <si>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</si>
  <si>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JEDINICE LOKALNE I PODRUČNE (REGIONALNE) SAMOUPRAVE 
ZA 2025. I PROJEKCIJA ZA 2026. I 2027. GODINU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</si>
  <si>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</si>
  <si>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</si>
  <si>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</si>
  <si>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</si>
  <si>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</si>
  <si>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</si>
  <si>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</si>
  <si>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</si>
  <si>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</si>
  <si>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</si>
  <si>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</si>
  <si>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</si>
  <si>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</si>
  <si>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</si>
  <si>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Prihodi od imovine</t>
  </si>
  <si>
    <t>Prihodi od upravnih i administrativnih pristojbi, pristojbi po posebnim propisima i naknadama</t>
  </si>
  <si>
    <t>Prihodi od prodaje proizvoda i robe te pruženih usluga i prihodi od donacija</t>
  </si>
  <si>
    <t>Financijski rashodi</t>
  </si>
  <si>
    <t>Nakn.građanima i kućanstvima u naravi</t>
  </si>
  <si>
    <t>Tekuće donacije</t>
  </si>
  <si>
    <t>IF 3.3 Vlastiti prihodi</t>
  </si>
  <si>
    <t>IF 4.L Prihodi za posebne namjene</t>
  </si>
  <si>
    <t>Opći prihodi i primici</t>
  </si>
  <si>
    <t>OŠ JOSIPA BADALIĆA, GRABERJE IVANIĆKO</t>
  </si>
  <si>
    <t>OIB:54154274638</t>
  </si>
  <si>
    <t>Razdjel 003</t>
  </si>
  <si>
    <t>PRAVNI ODJEL ZA POLJOPRIVREDU</t>
  </si>
  <si>
    <t>Glava 003006</t>
  </si>
  <si>
    <t>PROJEKTI I PROGRAMI EU</t>
  </si>
  <si>
    <t>Glavni program P52</t>
  </si>
  <si>
    <t>Program 1001</t>
  </si>
  <si>
    <t>POTICANJE KORIŠTENJA SREDSTAVA EU</t>
  </si>
  <si>
    <t xml:space="preserve">     PROGRAM 1001</t>
  </si>
  <si>
    <t>Tekući projekt T100011</t>
  </si>
  <si>
    <t>Nova školska shema voća i povrća te mlijeka i mliječnih proizvoda</t>
  </si>
  <si>
    <t xml:space="preserve">         Izvor financiranja 5.Đ.</t>
  </si>
  <si>
    <t>Ministarstvo poljoprivrede</t>
  </si>
  <si>
    <t>RASHODI POSLOVANJA</t>
  </si>
  <si>
    <t>Nakn. Građanima i kućanstvima u naravi</t>
  </si>
  <si>
    <t>Prehrana</t>
  </si>
  <si>
    <t>Razdjel 004</t>
  </si>
  <si>
    <t>UPRAVNI ODJEL ZA ODGOJ I OBRAZOVANJE</t>
  </si>
  <si>
    <t>Glava 004002</t>
  </si>
  <si>
    <t>OSNOVNO ŠKOLSTVO</t>
  </si>
  <si>
    <t>Program P51</t>
  </si>
  <si>
    <t>KAPITALNO ULAGANJE U OSNOVNO ŠKOLSTVO</t>
  </si>
  <si>
    <t>Kapitalni projekt 1001004</t>
  </si>
  <si>
    <t>OŠ JOSIPA BADALIĆA-izgrdnja dvorane</t>
  </si>
  <si>
    <t>Rashodi za nabavu nefinacijske imovine</t>
  </si>
  <si>
    <t>Rahodi za nabavu proizvedene dugotrajne imovine</t>
  </si>
  <si>
    <t>Građevinski objekti</t>
  </si>
  <si>
    <t>Poslovni objekti</t>
  </si>
  <si>
    <t>GLAVNI PROGRAM P15</t>
  </si>
  <si>
    <t>Aktivnost A100001</t>
  </si>
  <si>
    <t>Izvor financiranja 4.1</t>
  </si>
  <si>
    <t>UPRAVNI ODJEL TA PROSVJETU, KULTURU, SPORT I TEHNIČKU KULTURU</t>
  </si>
  <si>
    <t>MINIMALNI STANDARD U OSNOVNOM ŠKOLSTVU</t>
  </si>
  <si>
    <t>MINIMALNI STANDARD U OSNOVNOM ŠKOLSTVU-materijalnii financijski rashodi</t>
  </si>
  <si>
    <t>Decentralizirana sredstva OŠ</t>
  </si>
  <si>
    <t>Nakade troškova zaposlenima</t>
  </si>
  <si>
    <t>Službena putovanja</t>
  </si>
  <si>
    <t>Stručno usavršavanje</t>
  </si>
  <si>
    <t>Ostale naknade zaposlenima</t>
  </si>
  <si>
    <t>Rashodi za materijal i energiju</t>
  </si>
  <si>
    <t>Enegija</t>
  </si>
  <si>
    <t>Sitan inventar</t>
  </si>
  <si>
    <t>Uredski mater. I ost. Mat. Rashodi</t>
  </si>
  <si>
    <t>Služb.radna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</si>
  <si>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</si>
  <si>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</si>
  <si>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</si>
  <si>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</si>
  <si>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</si>
  <si>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veterinanrske usluge</t>
  </si>
  <si>
    <t>Intelektualne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</si>
  <si>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</si>
  <si>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</si>
  <si>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</si>
  <si>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</si>
  <si>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</si>
  <si>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</si>
  <si>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</si>
  <si>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Ustali financijski rashodi</t>
  </si>
  <si>
    <t>Bankarske usluge i usl. Platnpg prometa</t>
  </si>
  <si>
    <t>Aktivnost A100002</t>
  </si>
  <si>
    <t>Izvor finaciranja 4.1.</t>
  </si>
  <si>
    <t>Tekuće i investicijsko održavanje-minimalni standard</t>
  </si>
  <si>
    <t>Mater. I dijelovi za tekuće i invest. Održ.</t>
  </si>
  <si>
    <t>Usluge tekućeg i invest.održavanja</t>
  </si>
  <si>
    <t>Aktivnost A100003</t>
  </si>
  <si>
    <t>Energenti</t>
  </si>
  <si>
    <t>Izvor financiranja1.1.</t>
  </si>
  <si>
    <t>Energija</t>
  </si>
  <si>
    <t>Glava 004004</t>
  </si>
  <si>
    <t>ŠKOLSTVO-OSTALE IZVANDECENTRALIZIRANE FUNKCIJE</t>
  </si>
  <si>
    <t>Glavni program P17</t>
  </si>
  <si>
    <t>POTREBE IZNAD MINIMAMLNOG STANDARDA</t>
  </si>
  <si>
    <t>Pojačani standard u školstvu</t>
  </si>
  <si>
    <t>Izvor financiranja 1.1.</t>
  </si>
  <si>
    <t>Intelektualne i osobne usluge</t>
  </si>
  <si>
    <t>Troškovi sudskih postupaka</t>
  </si>
  <si>
    <t>Tekući projekt T100003</t>
  </si>
  <si>
    <t>Natjecanja</t>
  </si>
  <si>
    <t>Izvor finaciranja 1.1.</t>
  </si>
  <si>
    <t>Naknade za rad predtavničkih i izvršnih</t>
  </si>
  <si>
    <t xml:space="preserve">Ostali nespomenuti rashodi </t>
  </si>
  <si>
    <t>Tekući projekt T10040</t>
  </si>
  <si>
    <t>Stručno usavršavanje zaposlenika</t>
  </si>
  <si>
    <t>Tekući projekt T100041</t>
  </si>
  <si>
    <t>E-Tehničar</t>
  </si>
  <si>
    <t>Intelektualnie i osobne usluge</t>
  </si>
  <si>
    <t xml:space="preserve">      PROGRAM 1002</t>
  </si>
  <si>
    <t xml:space="preserve">KAPITALNO ULAGANJE </t>
  </si>
  <si>
    <t>Tekući projekt T100001</t>
  </si>
  <si>
    <t>OPREMA ŠKOLE</t>
  </si>
  <si>
    <t xml:space="preserve">           Izvor financiranja 1.1.</t>
  </si>
  <si>
    <t>RASHOD ZA NABAVU NEFINANCIJSKE IMOVINE</t>
  </si>
  <si>
    <t>Rashodi za nabavu neprizvedene dugotrajne imovine</t>
  </si>
  <si>
    <t>Postrojenja i oprema</t>
  </si>
  <si>
    <t>Uredska oprema i namještaj</t>
  </si>
  <si>
    <t>Oprema za održavanje i zaštitu</t>
  </si>
  <si>
    <t>Sportska i glazbena oprema</t>
  </si>
  <si>
    <t>Uređaji, strojevi i oprema za ost.namjene</t>
  </si>
  <si>
    <t>Rashodi za dodatna ulaganja na nefinancijskoj imovini</t>
  </si>
  <si>
    <t>Dodatna ulaganja na građevinskim objektima</t>
  </si>
  <si>
    <t>Tekući projekt T100016</t>
  </si>
  <si>
    <t>Knjige za škosku knjižnicu</t>
  </si>
  <si>
    <t>Rashodi za nabavu proizvedene dugotrajne imovine</t>
  </si>
  <si>
    <t>Knjige, umjetnička djela i ostale izložbene vrijednosti</t>
  </si>
  <si>
    <t>Knjige u knjižnicama</t>
  </si>
  <si>
    <t>Tekuće i investicijsko održavanje u školstvu</t>
  </si>
  <si>
    <t>Usluge tekućeg i investicijskog održavanja</t>
  </si>
  <si>
    <t>Glava 004008</t>
  </si>
  <si>
    <t>OSNOVNE I SREDNJE ŠKOLE IZVAN ŽUPANIJSKOG PRORAČUNA</t>
  </si>
  <si>
    <t>Glavni program P63</t>
  </si>
  <si>
    <t xml:space="preserve">PROGRAM OSNOVNIH ŠKOLA IZVAN ŽUPANIJSKOG PRORAČUNA </t>
  </si>
  <si>
    <t>Izvori financiranja 3.7.</t>
  </si>
  <si>
    <t xml:space="preserve">Višak prihoda </t>
  </si>
  <si>
    <t>Naknade troškova zaposlenima</t>
  </si>
  <si>
    <t xml:space="preserve">Mater.i djelovi za tekuće i invest. Održavanje </t>
  </si>
  <si>
    <t>Sližb.radna i zaštitna odjeća i obuća</t>
  </si>
  <si>
    <t>Osiguranje</t>
  </si>
  <si>
    <t>Izvor financiranja 4.L.</t>
  </si>
  <si>
    <t>Prihodi za posebne namjene</t>
  </si>
  <si>
    <t>Uredski materijal</t>
  </si>
  <si>
    <t>Materijal i dijelovi za tekuče i invest. Održavanje</t>
  </si>
  <si>
    <t>Izvor financiranja 5.K.</t>
  </si>
  <si>
    <t>Izvor financiranja 5.K:</t>
  </si>
  <si>
    <t>Pomoći Erasmus+</t>
  </si>
  <si>
    <t xml:space="preserve">Pomoći </t>
  </si>
  <si>
    <t>Nakn. Građ. I kuć. U naravi</t>
  </si>
  <si>
    <t>Ostale naknade građ i kuć. U naravi</t>
  </si>
  <si>
    <t>Naknade građ i kuć. U naravi</t>
  </si>
  <si>
    <t>ADMIN.TEHNIČKO I STRUČNO OSOBLJE</t>
  </si>
  <si>
    <t>Izvor financiranja 5.k.</t>
  </si>
  <si>
    <t>Pomoći</t>
  </si>
  <si>
    <t>Plaće (Bruto)</t>
  </si>
  <si>
    <t>Plaće za redovan rad</t>
  </si>
  <si>
    <t>Plaće za prekovremeni rad</t>
  </si>
  <si>
    <t>Plaće za posebnr uvjete rada</t>
  </si>
  <si>
    <t>Ostali rashodi za zaposlene</t>
  </si>
  <si>
    <t>Doprinosi na plaće</t>
  </si>
  <si>
    <t>Doprinosi za obvezno zdr.osiguranje</t>
  </si>
  <si>
    <t>Doprinosi za obvezno osiguranje u slućaju nezaposlenosti</t>
  </si>
  <si>
    <t>Naknade za prijevoz, rad na terenu</t>
  </si>
  <si>
    <t>Naknade i pristojbe</t>
  </si>
  <si>
    <t>Ostali financijski rashodi</t>
  </si>
  <si>
    <t>Zatezne kamate</t>
  </si>
  <si>
    <t>ŠKOLSKA KUHINJA</t>
  </si>
  <si>
    <t>Tekući projekt T100012</t>
  </si>
  <si>
    <t>OPREMA ŠKOLA</t>
  </si>
  <si>
    <t>Izvor financiranja 7.3.</t>
  </si>
  <si>
    <t>Prihodi od nefinancijske imovine</t>
  </si>
  <si>
    <t>Izvor financiranja 5.K,</t>
  </si>
  <si>
    <t>Izvor finaciranja 3.3.</t>
  </si>
  <si>
    <t>Tekući projekt T100020</t>
  </si>
  <si>
    <t>NABAVA UDŽBENIKA ZA UČENIKE</t>
  </si>
  <si>
    <t>Tekući projekt T100019</t>
  </si>
  <si>
    <t>PRIJEVOZ UČENIKA S TEŠKOĆAMA</t>
  </si>
  <si>
    <t>Tekući projekt T100027</t>
  </si>
  <si>
    <t>OPSKRBA BESPLATNIM ZALIHAMA MENSTRUALNIH HIGIJENSKIH POTREPŠTINA</t>
  </si>
  <si>
    <t>Prsten potpore VII - PUN</t>
  </si>
  <si>
    <t>Doprinosi za obv. zdr.osiguranje</t>
  </si>
  <si>
    <t>Matrijalni rashodi</t>
  </si>
  <si>
    <t>Uredski mater.i ost.mater. Rashodi</t>
  </si>
  <si>
    <t>Materijal i sirovine</t>
  </si>
  <si>
    <t xml:space="preserve">Ostali rashodi </t>
  </si>
  <si>
    <t>Tekuće donacije u naravi</t>
  </si>
  <si>
    <t>UKUPNO:</t>
  </si>
  <si>
    <t>Tekući projekt T100008</t>
  </si>
  <si>
    <t>UČENIČKE ZADRUGE</t>
  </si>
  <si>
    <t>Tekući projekt T100058</t>
  </si>
  <si>
    <t>Tekuči projekr T100006</t>
  </si>
  <si>
    <t>PRODUŽENI BORAVAK</t>
  </si>
  <si>
    <t>Izvor financiranja 4.L</t>
  </si>
  <si>
    <t>,</t>
  </si>
  <si>
    <t>Program 1003</t>
  </si>
  <si>
    <t>IF-6.3. Donacije</t>
  </si>
  <si>
    <t>31 Rashodi za zaposlene</t>
  </si>
  <si>
    <t xml:space="preserve">  1.1 Opći prihodi i primici</t>
  </si>
  <si>
    <t>5.K Pomoći</t>
  </si>
  <si>
    <t>32 Materijalni rashodi</t>
  </si>
  <si>
    <t>3.7 višak prihoda</t>
  </si>
  <si>
    <t>4.1 Decentralizirana sredstva OŠ</t>
  </si>
  <si>
    <t>4.L.Prihodi za posebne namjene</t>
  </si>
  <si>
    <t>34 Financijski rashodi</t>
  </si>
  <si>
    <t>37 Naknade građanima i kućanstvima</t>
  </si>
  <si>
    <t>5.K. Pomoći</t>
  </si>
  <si>
    <t>5. Đ. Ministarstvo poljoprivrede</t>
  </si>
  <si>
    <t>38 Ostali rashodi</t>
  </si>
  <si>
    <t>1.1.Opći prihodi i primici</t>
  </si>
  <si>
    <t>6.3 Donacije</t>
  </si>
  <si>
    <t>3 RASHODI POSLOVANJA</t>
  </si>
  <si>
    <t>42 Rashodi za nabavu proizv. Dugotr. Imovine</t>
  </si>
  <si>
    <t>1.1. Opći prihodi i primici</t>
  </si>
  <si>
    <t>6.3. Donacija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</si>
  <si>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</si>
  <si>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</si>
  <si>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</si>
  <si>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</si>
  <si>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</si>
  <si>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</si>
  <si>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097 Istraživanja i razvoj obrazovanja</t>
  </si>
  <si>
    <t>0970 Istraživanja i razvoj obrazovanja</t>
  </si>
  <si>
    <t>098 Usluge obrazovanja</t>
  </si>
  <si>
    <t>0980 Usluge obrazovanja</t>
  </si>
  <si>
    <t>PRIJEDLOG FINANCIJSKOG PLANA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</si>
  <si>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</si>
  <si>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</si>
  <si>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</si>
  <si>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
2028.</t>
  </si>
  <si>
    <t>FINANCIJSKI PLAN PRORAČUNSKOG KORISNIKA JEDINICE LOKALNE I PODRUČNE (REGIONALNE) SAMOUPRAVE 
ZA 2026. I PROJEKCIJA ZA 2027. I 2028. GODINU</t>
  </si>
  <si>
    <t>Projekcija
 2027.</t>
  </si>
  <si>
    <t>Projekcija 
 2028.</t>
  </si>
  <si>
    <t>Plan  2026.</t>
  </si>
  <si>
    <t>63-Pomoći iz inozemstva i od subjekata unutar općeg proračuna</t>
  </si>
  <si>
    <t>IF 5.K Pomoći</t>
  </si>
  <si>
    <t>IF-5.K- Pomoći  temeljem prijenosa EU sredstava</t>
  </si>
  <si>
    <t>64 Prihodi od imovine</t>
  </si>
  <si>
    <t>65- Prihodi od upravnih i adm.pristojbi po posebnim propisima i naknada</t>
  </si>
  <si>
    <t>67-Prihodi iz nadležnog proračuna i od HZZO-a temeljem ugovornih obveza</t>
  </si>
  <si>
    <t>IF 1.1. Opći prihodi i primici</t>
  </si>
  <si>
    <t>IF4.1. Decentralizirana sredstva OŠ</t>
  </si>
  <si>
    <t>IF-5.Đ. Ministarstvo poljoprivrede</t>
  </si>
  <si>
    <t>66-Prihodi od prodaje proizvoda i robe te pruženih usluga i prihodi od donacija</t>
  </si>
  <si>
    <t>IF-3.3 Vlastiti prihodi</t>
  </si>
  <si>
    <t>9. VLASTITI IZVORI</t>
  </si>
  <si>
    <t>92- Rezultat poslovanja</t>
  </si>
  <si>
    <t>3.3. vlastiti prihodi</t>
  </si>
  <si>
    <t>3.7. višak prihoda</t>
  </si>
  <si>
    <t>3.3.vlastiti prihodi</t>
  </si>
  <si>
    <t>Tekući projekt T100006</t>
  </si>
  <si>
    <t>Ostale izvanškolske aktivnosti</t>
  </si>
  <si>
    <t>Ostali nespomenuti rashodi</t>
  </si>
  <si>
    <t>Nakn.građanima i kućanstvima na temelju osiguranja i druge naknade</t>
  </si>
  <si>
    <t>Ostale naknade građ. I kuć. Iz proračuna</t>
  </si>
  <si>
    <t>Naknade građ. I kuć. U naravi</t>
  </si>
  <si>
    <t>Strojevi</t>
  </si>
  <si>
    <t>Izvor financiranja 3.3.</t>
  </si>
  <si>
    <t>DONACIJA</t>
  </si>
  <si>
    <t>Uredski mat. I ost.mat. Rashodi</t>
  </si>
  <si>
    <t>Vlastiti prihodi OŠ</t>
  </si>
  <si>
    <t>Tekući projekt T100002</t>
  </si>
  <si>
    <t>DODATNA ULAGANJA</t>
  </si>
  <si>
    <t>Opči prihodi i primitci</t>
  </si>
  <si>
    <t xml:space="preserve">Tekući projekt T100006 </t>
  </si>
  <si>
    <t>Stručno usavršvanje zaposlenika</t>
  </si>
  <si>
    <t>Izvor financiranja 561</t>
  </si>
  <si>
    <t>Naknada za prijevoz, rad na terenu</t>
  </si>
  <si>
    <t>Izvor financiranja 5012</t>
  </si>
  <si>
    <t>ESF</t>
  </si>
  <si>
    <t>NSEU</t>
  </si>
  <si>
    <t>Tekući projekt T100057</t>
  </si>
  <si>
    <t>Prsten potpore VI- PUN</t>
  </si>
  <si>
    <t>Naknada troškova zaposlenima</t>
  </si>
  <si>
    <t>3.7. preneseni višak</t>
  </si>
  <si>
    <t>45 RASHODI ZA DODATNA ULAGANJA NA NEFINANCIJSKOJ IMOVINI</t>
  </si>
  <si>
    <t>Korisnik K006 OŠ JOSIPA BADALIĆA, GRABERJE IVANIČKO (15729)</t>
  </si>
  <si>
    <t>Razdjel 004 UPRAVNI ODJEL ZA ODGOJ I OBRAZOVANJE</t>
  </si>
  <si>
    <t>Glava 004002 OSNOVNO ŠKOLSTVO</t>
  </si>
  <si>
    <t xml:space="preserve">Program 1001 MINIMALNI STANDARD U OSNOVNOM ŠKOLSTVU- MATERIJALNI I FINANCIJSKI RASHODI </t>
  </si>
  <si>
    <t>Aktivnost A100001 RASHODI POSLOVANJA</t>
  </si>
  <si>
    <t>Izvor 4. PRIHODI ZA POSEBNE NAMJENE</t>
  </si>
  <si>
    <t>Izvor 4.1. DECENTRALIZIRANA SREDSTVA- OŠ</t>
  </si>
  <si>
    <t>3 Rashodi poslovanja</t>
  </si>
  <si>
    <t>321 Naknade troškova zaposlenima</t>
  </si>
  <si>
    <t>3211 Službena putovanja</t>
  </si>
  <si>
    <t>R0647</t>
  </si>
  <si>
    <t>3211</t>
  </si>
  <si>
    <t>3213 Stručno usavršavanje zaposlenika</t>
  </si>
  <si>
    <t>R0648</t>
  </si>
  <si>
    <t>3213</t>
  </si>
  <si>
    <t>3214 Ostale naknade troškova zaposlenima</t>
  </si>
  <si>
    <t>R0649</t>
  </si>
  <si>
    <t>3214</t>
  </si>
  <si>
    <t>Ostale naknade troškova zaposlenima</t>
  </si>
  <si>
    <t>322 Rashodi za materijal i energiju</t>
  </si>
  <si>
    <t>3221 Uredski materijal i ostali materijalni rashodi</t>
  </si>
  <si>
    <t>R0650</t>
  </si>
  <si>
    <t>3221</t>
  </si>
  <si>
    <t xml:space="preserve">Uredski materijal i ostali materijalni rashodi                                                      </t>
  </si>
  <si>
    <t>3223 Energija</t>
  </si>
  <si>
    <t>R0651</t>
  </si>
  <si>
    <t>3223</t>
  </si>
  <si>
    <t>3225 Sitni inventar i autogume</t>
  </si>
  <si>
    <t>R0652</t>
  </si>
  <si>
    <t>3225</t>
  </si>
  <si>
    <t xml:space="preserve">Sitni inventar i auto gume                                                                          </t>
  </si>
  <si>
    <t>3227 Službena, radna i zaštitna odjeća i obuća</t>
  </si>
  <si>
    <t>R10060</t>
  </si>
  <si>
    <t>3227</t>
  </si>
  <si>
    <t>Službena, radna i zaštitna odjeća i obuća</t>
  </si>
  <si>
    <t>323 Rashodi za usluge</t>
  </si>
  <si>
    <t>3231 Usluge telefona, interneta, pošte i prijevoza</t>
  </si>
  <si>
    <t>R0653</t>
  </si>
  <si>
    <t>3231</t>
  </si>
  <si>
    <t>3234 Komunalne usluge</t>
  </si>
  <si>
    <t>R0654</t>
  </si>
  <si>
    <t>3234</t>
  </si>
  <si>
    <t xml:space="preserve">Komunalne usluge                                                                                    </t>
  </si>
  <si>
    <t>3235 Zakupnine i najamnine</t>
  </si>
  <si>
    <t>R0655</t>
  </si>
  <si>
    <t>3235</t>
  </si>
  <si>
    <t xml:space="preserve">Zakupnine i najamnine                                                                              </t>
  </si>
  <si>
    <t>3236 Zdravstvene i veterinarske usluge</t>
  </si>
  <si>
    <t>R0656</t>
  </si>
  <si>
    <t>3236</t>
  </si>
  <si>
    <t>Zdravstvene i veterinarske usluge</t>
  </si>
  <si>
    <t>3237 Intelektualne i osobne usluge</t>
  </si>
  <si>
    <t>R0657</t>
  </si>
  <si>
    <t>3237</t>
  </si>
  <si>
    <t>3238 Računalne usluge</t>
  </si>
  <si>
    <t>R0658</t>
  </si>
  <si>
    <t>3238</t>
  </si>
  <si>
    <t>3239 Ostale usluge</t>
  </si>
  <si>
    <t>R0659</t>
  </si>
  <si>
    <t>3239</t>
  </si>
  <si>
    <t>329 Ostali nespomenuti rashodi poslovanja</t>
  </si>
  <si>
    <t>3294 Članarine i norme</t>
  </si>
  <si>
    <t>R0660</t>
  </si>
  <si>
    <t>3294</t>
  </si>
  <si>
    <t>3295 Pristojbe i naknade</t>
  </si>
  <si>
    <t>R0661</t>
  </si>
  <si>
    <t>3295</t>
  </si>
  <si>
    <t>3299 Ostali nespomenuti rashodi poslovanja</t>
  </si>
  <si>
    <t>R0662</t>
  </si>
  <si>
    <t>3299</t>
  </si>
  <si>
    <t>343 Ostali financijski rashodi</t>
  </si>
  <si>
    <t>3431 Bankarske usluge i usluge platnog prometa</t>
  </si>
  <si>
    <t>R0663</t>
  </si>
  <si>
    <t>3431</t>
  </si>
  <si>
    <t xml:space="preserve">Bankarske usluge i usluge platnog prometa                                                          </t>
  </si>
  <si>
    <t>Aktivnost A100002 TEKUĆE INVESTICIJSKO ODRŽAVANJE- minimalni standard</t>
  </si>
  <si>
    <t>3224 Materijal i dijelovi za tekuće i investicijsko održavanje</t>
  </si>
  <si>
    <t>R0664</t>
  </si>
  <si>
    <t>3224</t>
  </si>
  <si>
    <t xml:space="preserve">Materijal i dijelovi za tekuće i investicijsko održavanje                                          </t>
  </si>
  <si>
    <t>3232 Usluge tekućeg i investicijskog  održavanja</t>
  </si>
  <si>
    <t>R0665</t>
  </si>
  <si>
    <t>3232</t>
  </si>
  <si>
    <t>Program 1001 KAPITALNO ULAGANJE U OSNOVNO ŠKOLSTVO</t>
  </si>
  <si>
    <t>Kapitalni projekt K100162 OŠ JOSIPA BADALIĆA, GRABERJE IVANIČKO - PROJEKTIRANJE I DOGRADNJA</t>
  </si>
  <si>
    <t>Izvor 1. OPĆI PRIHODI I PRIMICI</t>
  </si>
  <si>
    <t>Izvor 1.1. OPĆI PRIHODI I PRIMICI</t>
  </si>
  <si>
    <t>4 Rashodi za nabavu nefinancijske imovine</t>
  </si>
  <si>
    <t>42 Rashodi za nabavu proizvedene dugotrajne imovine</t>
  </si>
  <si>
    <t>421 Građevinski objekti</t>
  </si>
  <si>
    <t>4212 Poslovni objekti</t>
  </si>
  <si>
    <t>R0344</t>
  </si>
  <si>
    <t>4212</t>
  </si>
  <si>
    <t>Glava 004004 ŠKOLSTVO-OSTALE IZVAN DECENTRALIZIRANE FUNKCIJE</t>
  </si>
  <si>
    <t>Program 1001 POJAČANI STANDARD U ŠKOLSTVU</t>
  </si>
  <si>
    <t xml:space="preserve">Tekući projekt T100003 NATJECANJA </t>
  </si>
  <si>
    <t>R10365</t>
  </si>
  <si>
    <t>Tekući projekt T100006 OSTALE IZVANŠKOLSKE AKTIVNOSTI</t>
  </si>
  <si>
    <t>R1353.06</t>
  </si>
  <si>
    <t>Tekući projekt T100041 E-TEHNIČAR</t>
  </si>
  <si>
    <t>R1375</t>
  </si>
  <si>
    <t>Tekući projekt T100058 PRSTEN POTPORE VII.</t>
  </si>
  <si>
    <t>311 Plaće (Bruto)</t>
  </si>
  <si>
    <t>3111 Plaće za redovan rad</t>
  </si>
  <si>
    <t>R1436.13</t>
  </si>
  <si>
    <t>3111</t>
  </si>
  <si>
    <t>312 Ostali rashodi za zaposlene</t>
  </si>
  <si>
    <t>3121 Ostali rashodi za zaposlene</t>
  </si>
  <si>
    <t>R1437.13</t>
  </si>
  <si>
    <t>3121</t>
  </si>
  <si>
    <t>313 Doprinosi na plaće</t>
  </si>
  <si>
    <t>3132 Doprinosi za obvezno zdravstveno osiguranje</t>
  </si>
  <si>
    <t>R1438.13</t>
  </si>
  <si>
    <t>3132</t>
  </si>
  <si>
    <t>Doprinosi za obvezno zdravstveno osiguranje</t>
  </si>
  <si>
    <t>R1439.13</t>
  </si>
  <si>
    <t>3212 Naknade za prijevoz, za rad na terenu i odvojeni život</t>
  </si>
  <si>
    <t>R1440.13</t>
  </si>
  <si>
    <t>3212</t>
  </si>
  <si>
    <t>Naknade za prijevoz, za rad na terenu i odvojeni život</t>
  </si>
  <si>
    <t>R1441.13</t>
  </si>
  <si>
    <t>R1446.13</t>
  </si>
  <si>
    <t>Izvor 5. POMOĆI</t>
  </si>
  <si>
    <t>Izvor 5.0. MINISTARSTVO MORA, PROMETA I INFRASTRUKTURE</t>
  </si>
  <si>
    <t>Izvor           5.0. POMOĆI IZ DRŽAVNOG PRORAČUNA</t>
  </si>
  <si>
    <t>Izvor 5.0.5 MINISTARSTVO ZNANOSTI, OBRAZOVANJA I MLADIH</t>
  </si>
  <si>
    <t>R10496</t>
  </si>
  <si>
    <t>R10497</t>
  </si>
  <si>
    <t>R10498</t>
  </si>
  <si>
    <t>R10499</t>
  </si>
  <si>
    <t>R10500</t>
  </si>
  <si>
    <t>R10501</t>
  </si>
  <si>
    <t>R10502</t>
  </si>
  <si>
    <t>Izvor 5.6. FOND ZA ZAŠTITU OKOLIŠA I ENERGETSKU UČINKOVITOST</t>
  </si>
  <si>
    <t>Izvor           5.6. FONDOVI EU</t>
  </si>
  <si>
    <t>Izvor 5.6.1 EUROPSKI SOCIJALNI FOND PLUS</t>
  </si>
  <si>
    <t>R1452.13</t>
  </si>
  <si>
    <t>R1453.13</t>
  </si>
  <si>
    <t>R1454.13</t>
  </si>
  <si>
    <t>R1455.13</t>
  </si>
  <si>
    <t>R1456.13</t>
  </si>
  <si>
    <t>R1457.13</t>
  </si>
  <si>
    <t>R1462.13</t>
  </si>
  <si>
    <t>Program 1002 KAPITALNO ULAGANJE</t>
  </si>
  <si>
    <t>Tekući projekt T100001 OPREMA ŠKOLA</t>
  </si>
  <si>
    <t>422 Postrojenja i oprema</t>
  </si>
  <si>
    <t>4223 Oprema za održavanje i zaštitu</t>
  </si>
  <si>
    <t>R1467.13</t>
  </si>
  <si>
    <t>4223</t>
  </si>
  <si>
    <t>Tekući projekt T100002 DODATNA ULAGANJA</t>
  </si>
  <si>
    <t>45 Rashodi za dodatna ulaganja na nefinancijskoj imovini</t>
  </si>
  <si>
    <t>451 Dodatna ulaganja na građevinskim objektima</t>
  </si>
  <si>
    <t>4511 Dodatna ulaganja na građevinskim objektima</t>
  </si>
  <si>
    <t>R10886</t>
  </si>
  <si>
    <t>4511</t>
  </si>
  <si>
    <t>Tekući projekt T100016 KNJIGE ZA ŠKOLSKU KNJIŽNICU</t>
  </si>
  <si>
    <t>424 Knjige, umjetnička djela i ostale izložbene vrijednosti</t>
  </si>
  <si>
    <t>4241 Knjige</t>
  </si>
  <si>
    <t>R1470.13</t>
  </si>
  <si>
    <t>4241</t>
  </si>
  <si>
    <t>Knjige</t>
  </si>
  <si>
    <t>Program 1003 TEKUĆE I INVESTICIJSKO ODRŽAVNJE U ŠKOLSTVU</t>
  </si>
  <si>
    <t>Aktivnost A100001 TEKUĆE I INVESTICIJSKO ODRŽAVANJE U ŠKOLSTVU</t>
  </si>
  <si>
    <t>R1471.14</t>
  </si>
  <si>
    <t>Glava 004008 OSNOVNE I SREDNJE ŠKOLE IZVAN ŽUPANIJSKOG PRORAČUNA</t>
  </si>
  <si>
    <t>Program 1001 PROGRAMI OSNOVNIH ŠKOLA IZVAN ŽUPANIJSKOG PRORAČUNA</t>
  </si>
  <si>
    <t>Izvor 3. VLASTITI PRIHODI</t>
  </si>
  <si>
    <t>Izvor 3.3. VLASTITI PRIHODI- OŠ</t>
  </si>
  <si>
    <t>R2205.06</t>
  </si>
  <si>
    <t>4221 Uredska oprema i namještaj</t>
  </si>
  <si>
    <t>R2205.07</t>
  </si>
  <si>
    <t>4221</t>
  </si>
  <si>
    <t>Izvor 5.0.A POMOĆI IZ DRŽAVNOG PRORAČUNA - PK</t>
  </si>
  <si>
    <t>R2207</t>
  </si>
  <si>
    <t>R2208</t>
  </si>
  <si>
    <t>R2209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</si>
  <si>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</si>
  <si>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</si>
  <si>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</si>
  <si>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R2210</t>
  </si>
  <si>
    <t>3722</t>
  </si>
  <si>
    <t>Naknade građanima i kućanstvima u naravi</t>
  </si>
  <si>
    <t>R2211</t>
  </si>
  <si>
    <t>Aktivnost A100002 ADMINISTRATIVNO, TEHNIČKO I STRUČNO OSOBLJE</t>
  </si>
  <si>
    <t>R2212</t>
  </si>
  <si>
    <t>Plaće za zaposlene</t>
  </si>
  <si>
    <t>3113 Plaće za prekovremeni rad</t>
  </si>
  <si>
    <t>R2213</t>
  </si>
  <si>
    <t>3113</t>
  </si>
  <si>
    <t>3114 Plaće za posebne uvjete rada</t>
  </si>
  <si>
    <t>R2214</t>
  </si>
  <si>
    <t>3114</t>
  </si>
  <si>
    <t>Plaće za posebne uvjete rada</t>
  </si>
  <si>
    <t>R2215</t>
  </si>
  <si>
    <t>R2216</t>
  </si>
  <si>
    <t>R2217</t>
  </si>
  <si>
    <t>Naknade za prijevoz na posao i s posla</t>
  </si>
  <si>
    <t>R2218</t>
  </si>
  <si>
    <t>Tekući projekt T100003 ŠKOLSKA KUHINJA</t>
  </si>
  <si>
    <t>Izvor 4.L. PRIHODI ZA POSEBNE NAMJENE- OŠ</t>
  </si>
  <si>
    <t>3222 Materijal i sirovine</t>
  </si>
  <si>
    <t>R2219</t>
  </si>
  <si>
    <t>3222</t>
  </si>
  <si>
    <t>R2220</t>
  </si>
  <si>
    <t>IF 561 ESF</t>
  </si>
  <si>
    <t>IF 5012 NSEU</t>
  </si>
  <si>
    <t>561 ESF</t>
  </si>
  <si>
    <t>5012 NSEU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</si>
</sst>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</font>
    <font>
      <b/>
      <sz val="10"/>
      <color indexed="9"/>
      <name val="Arial"/>
    </font>
    <font>
      <b/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21" fillId="0" borderId="0" xfId="0" applyFont="1"/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2" fontId="0" fillId="0" borderId="0" xfId="0" applyNumberFormat="1"/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0" fontId="23" fillId="2" borderId="3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0" fillId="0" borderId="4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/>
    <xf numFmtId="4" fontId="6" fillId="6" borderId="4" xfId="0" applyNumberFormat="1" applyFont="1" applyFill="1" applyBorder="1" applyAlignment="1">
      <alignment horizontal="left" vertical="center" wrapText="1"/>
    </xf>
    <xf numFmtId="4" fontId="16" fillId="6" borderId="4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4" fontId="22" fillId="8" borderId="4" xfId="0" applyNumberFormat="1" applyFont="1" applyFill="1" applyBorder="1" applyAlignment="1">
      <alignment horizontal="left" vertical="center" wrapText="1"/>
    </xf>
    <xf numFmtId="4" fontId="3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22" fillId="6" borderId="4" xfId="0" applyNumberFormat="1" applyFont="1" applyFill="1" applyBorder="1" applyAlignment="1">
      <alignment horizontal="right"/>
    </xf>
    <xf numFmtId="4" fontId="22" fillId="6" borderId="3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2" fillId="6" borderId="4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6" fillId="6" borderId="4" xfId="0" applyNumberFormat="1" applyFont="1" applyFill="1" applyBorder="1" applyAlignment="1">
      <alignment horizontal="left" vertical="center" wrapText="1"/>
    </xf>
    <xf numFmtId="0" fontId="6" fillId="6" borderId="3" xfId="0" applyNumberFormat="1" applyFont="1" applyFill="1" applyBorder="1" applyAlignment="1">
      <alignment horizontal="right"/>
    </xf>
    <xf numFmtId="0" fontId="6" fillId="6" borderId="3" xfId="0" applyNumberFormat="1" applyFont="1" applyFill="1" applyBorder="1" applyAlignment="1">
      <alignment horizontal="right" wrapText="1"/>
    </xf>
    <xf numFmtId="4" fontId="6" fillId="6" borderId="3" xfId="0" applyNumberFormat="1" applyFont="1" applyFill="1" applyBorder="1" applyAlignment="1">
      <alignment horizontal="right" wrapText="1"/>
    </xf>
    <xf numFmtId="4" fontId="6" fillId="7" borderId="3" xfId="0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4" fontId="6" fillId="9" borderId="4" xfId="0" applyNumberFormat="1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4" xfId="0" applyNumberFormat="1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6" fillId="8" borderId="2" xfId="0" applyNumberFormat="1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 wrapText="1"/>
    </xf>
    <xf numFmtId="4" fontId="3" fillId="2" borderId="0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6" fillId="8" borderId="2" xfId="0" applyNumberFormat="1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20" fontId="3" fillId="2" borderId="4" xfId="0" applyNumberFormat="1" applyFont="1" applyFill="1" applyBorder="1" applyAlignment="1">
      <alignment horizontal="right"/>
    </xf>
    <xf numFmtId="4" fontId="0" fillId="0" borderId="0" xfId="0" applyNumberFormat="1"/>
    <xf numFmtId="1" fontId="3" fillId="7" borderId="1" xfId="0" applyNumberFormat="1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 wrapText="1"/>
    </xf>
    <xf numFmtId="4" fontId="9" fillId="6" borderId="4" xfId="0" applyNumberFormat="1" applyFont="1" applyFill="1" applyBorder="1" applyAlignment="1">
      <alignment horizontal="left" vertical="center" wrapText="1"/>
    </xf>
    <xf numFmtId="4" fontId="9" fillId="6" borderId="4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4" fontId="3" fillId="10" borderId="4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 wrapText="1"/>
    </xf>
    <xf numFmtId="4" fontId="22" fillId="9" borderId="4" xfId="0" applyNumberFormat="1" applyFont="1" applyFill="1" applyBorder="1" applyAlignment="1">
      <alignment horizontal="left" vertical="center" wrapText="1"/>
    </xf>
    <xf numFmtId="4" fontId="22" fillId="9" borderId="4" xfId="0" applyNumberFormat="1" applyFont="1" applyFill="1" applyBorder="1" applyAlignment="1">
      <alignment horizontal="right"/>
    </xf>
    <xf numFmtId="4" fontId="22" fillId="9" borderId="3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 vertical="center" wrapText="1"/>
    </xf>
    <xf numFmtId="0" fontId="7" fillId="2" borderId="0" xfId="0" quotePrefix="1" applyFont="1" applyFill="1" applyBorder="1" applyAlignment="1">
      <alignment horizontal="center" vertical="center" wrapText="1"/>
    </xf>
    <xf numFmtId="0" fontId="24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7" fillId="2" borderId="3" xfId="0" quotePrefix="1" applyFont="1" applyFill="1" applyBorder="1" applyAlignment="1">
      <alignment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9" fillId="2" borderId="4" xfId="0" quotePrefix="1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4" fontId="0" fillId="0" borderId="6" xfId="0" applyNumberFormat="1" applyFont="1" applyBorder="1"/>
    <xf numFmtId="1" fontId="6" fillId="8" borderId="1" xfId="0" applyNumberFormat="1" applyFont="1" applyFill="1" applyBorder="1" applyAlignment="1">
      <alignment vertical="center" wrapText="1"/>
    </xf>
    <xf numFmtId="1" fontId="6" fillId="8" borderId="2" xfId="0" applyNumberFormat="1" applyFont="1" applyFill="1" applyBorder="1" applyAlignment="1">
      <alignment vertical="center" wrapText="1"/>
    </xf>
    <xf numFmtId="1" fontId="6" fillId="8" borderId="4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vertical="center" wrapText="1"/>
    </xf>
    <xf numFmtId="1" fontId="6" fillId="7" borderId="2" xfId="0" applyNumberFormat="1" applyFont="1" applyFill="1" applyBorder="1" applyAlignment="1">
      <alignment vertical="center" wrapText="1"/>
    </xf>
    <xf numFmtId="1" fontId="6" fillId="7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/>
    <xf numFmtId="4" fontId="3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left" vertical="center" wrapText="1"/>
    </xf>
    <xf numFmtId="4" fontId="0" fillId="0" borderId="3" xfId="0" applyNumberFormat="1" applyFont="1" applyBorder="1"/>
    <xf numFmtId="4" fontId="6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left" vertical="center" indent="7"/>
    </xf>
    <xf numFmtId="0" fontId="0" fillId="0" borderId="2" xfId="0" applyBorder="1" applyAlignment="1">
      <alignment horizontal="left" vertical="center" indent="7"/>
    </xf>
    <xf numFmtId="0" fontId="0" fillId="0" borderId="4" xfId="0" applyBorder="1" applyAlignment="1">
      <alignment horizontal="left" vertical="center" indent="7"/>
    </xf>
    <xf numFmtId="1" fontId="6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indent="8"/>
    </xf>
    <xf numFmtId="0" fontId="1" fillId="0" borderId="2" xfId="0" applyFont="1" applyBorder="1" applyAlignment="1">
      <alignment horizontal="left" vertical="center" indent="8"/>
    </xf>
    <xf numFmtId="0" fontId="1" fillId="0" borderId="4" xfId="0" applyFont="1" applyBorder="1" applyAlignment="1">
      <alignment horizontal="left" vertical="center" indent="8"/>
    </xf>
    <xf numFmtId="1" fontId="6" fillId="2" borderId="1" xfId="0" applyNumberFormat="1" applyFont="1" applyFill="1" applyBorder="1" applyAlignment="1">
      <alignment horizontal="left" vertical="center" wrapText="1" indent="8"/>
    </xf>
    <xf numFmtId="0" fontId="1" fillId="0" borderId="2" xfId="0" applyFont="1" applyBorder="1" applyAlignment="1">
      <alignment horizontal="left" vertical="center" wrapText="1" indent="8"/>
    </xf>
    <xf numFmtId="0" fontId="1" fillId="0" borderId="4" xfId="0" applyFont="1" applyBorder="1" applyAlignment="1">
      <alignment horizontal="left" vertical="center" wrapText="1" indent="8"/>
    </xf>
    <xf numFmtId="1" fontId="6" fillId="9" borderId="1" xfId="0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" fontId="3" fillId="10" borderId="4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left" vertical="center" wrapText="1"/>
    </xf>
    <xf numFmtId="4" fontId="6" fillId="6" borderId="2" xfId="0" applyNumberFormat="1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left" vertical="center" wrapText="1"/>
    </xf>
    <xf numFmtId="4" fontId="22" fillId="6" borderId="1" xfId="0" applyNumberFormat="1" applyFont="1" applyFill="1" applyBorder="1" applyAlignment="1">
      <alignment horizontal="left" vertical="center" wrapText="1"/>
    </xf>
    <xf numFmtId="4" fontId="22" fillId="6" borderId="2" xfId="0" applyNumberFormat="1" applyFont="1" applyFill="1" applyBorder="1" applyAlignment="1">
      <alignment horizontal="left" vertical="center" wrapText="1"/>
    </xf>
    <xf numFmtId="4" fontId="22" fillId="6" borderId="4" xfId="0" applyNumberFormat="1" applyFont="1" applyFill="1" applyBorder="1" applyAlignment="1">
      <alignment horizontal="left" vertical="center" wrapText="1"/>
    </xf>
    <xf numFmtId="1" fontId="6" fillId="7" borderId="2" xfId="0" applyNumberFormat="1" applyFont="1" applyFill="1" applyBorder="1" applyAlignment="1">
      <alignment horizontal="center" vertical="center"/>
    </xf>
    <xf numFmtId="1" fontId="6" fillId="7" borderId="4" xfId="0" applyNumberFormat="1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 wrapText="1"/>
    </xf>
    <xf numFmtId="1" fontId="6" fillId="8" borderId="2" xfId="0" applyNumberFormat="1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 readingOrder="1"/>
    </xf>
    <xf numFmtId="1" fontId="6" fillId="2" borderId="2" xfId="0" applyNumberFormat="1" applyFont="1" applyFill="1" applyBorder="1" applyAlignment="1">
      <alignment horizontal="center" vertical="center" wrapText="1" readingOrder="1"/>
    </xf>
    <xf numFmtId="1" fontId="6" fillId="2" borderId="4" xfId="0" applyNumberFormat="1" applyFont="1" applyFill="1" applyBorder="1" applyAlignment="1">
      <alignment horizontal="center" vertical="center" wrapText="1" readingOrder="1"/>
    </xf>
    <xf numFmtId="0" fontId="6" fillId="6" borderId="1" xfId="0" applyNumberFormat="1" applyFont="1" applyFill="1" applyBorder="1" applyAlignment="1">
      <alignment horizontal="left" vertical="center" wrapText="1"/>
    </xf>
    <xf numFmtId="0" fontId="6" fillId="6" borderId="2" xfId="0" applyNumberFormat="1" applyFont="1" applyFill="1" applyBorder="1" applyAlignment="1">
      <alignment horizontal="left" vertical="center" wrapText="1"/>
    </xf>
    <xf numFmtId="0" fontId="6" fillId="6" borderId="4" xfId="0" applyNumberFormat="1" applyFont="1" applyFill="1" applyBorder="1" applyAlignment="1">
      <alignment horizontal="left" vertical="center" wrapText="1"/>
    </xf>
    <xf numFmtId="4" fontId="6" fillId="9" borderId="1" xfId="0" applyNumberFormat="1" applyFont="1" applyFill="1" applyBorder="1" applyAlignment="1">
      <alignment horizontal="left" vertical="center" wrapText="1"/>
    </xf>
    <xf numFmtId="4" fontId="6" fillId="9" borderId="2" xfId="0" applyNumberFormat="1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22" fillId="9" borderId="1" xfId="0" applyNumberFormat="1" applyFont="1" applyFill="1" applyBorder="1" applyAlignment="1">
      <alignment horizontal="left" vertical="center" wrapText="1"/>
    </xf>
    <xf numFmtId="4" fontId="22" fillId="9" borderId="2" xfId="0" applyNumberFormat="1" applyFont="1" applyFill="1" applyBorder="1" applyAlignment="1">
      <alignment horizontal="left" vertical="center" wrapText="1"/>
    </xf>
    <xf numFmtId="4" fontId="22" fillId="9" borderId="4" xfId="0" applyNumberFormat="1" applyFont="1" applyFill="1" applyBorder="1" applyAlignment="1">
      <alignment horizontal="left" vertical="center" wrapText="1"/>
    </xf>
    <xf numFmtId="4" fontId="16" fillId="6" borderId="1" xfId="0" applyNumberFormat="1" applyFont="1" applyFill="1" applyBorder="1" applyAlignment="1">
      <alignment horizontal="center" vertical="center" wrapText="1"/>
    </xf>
    <xf numFmtId="4" fontId="16" fillId="6" borderId="2" xfId="0" applyNumberFormat="1" applyFont="1" applyFill="1" applyBorder="1" applyAlignment="1">
      <alignment horizontal="center" vertical="center" wrapText="1"/>
    </xf>
    <xf numFmtId="4" fontId="16" fillId="6" borderId="4" xfId="0" applyNumberFormat="1" applyFont="1" applyFill="1" applyBorder="1" applyAlignment="1">
      <alignment horizontal="center" vertical="center" wrapText="1"/>
    </xf>
    <xf numFmtId="4" fontId="22" fillId="8" borderId="1" xfId="0" applyNumberFormat="1" applyFont="1" applyFill="1" applyBorder="1" applyAlignment="1">
      <alignment horizontal="left" vertical="center" wrapText="1"/>
    </xf>
    <xf numFmtId="4" fontId="22" fillId="8" borderId="2" xfId="0" applyNumberFormat="1" applyFont="1" applyFill="1" applyBorder="1" applyAlignment="1">
      <alignment horizontal="left" vertical="center" wrapText="1"/>
    </xf>
    <xf numFmtId="4" fontId="22" fillId="8" borderId="4" xfId="0" applyNumberFormat="1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vertical="center" wrapText="1"/>
    </xf>
    <xf numFmtId="4" fontId="6" fillId="6" borderId="2" xfId="0" applyNumberFormat="1" applyFont="1" applyFill="1" applyBorder="1" applyAlignment="1">
      <alignment vertical="center" wrapText="1"/>
    </xf>
    <xf numFmtId="4" fontId="6" fillId="6" borderId="4" xfId="0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horizontal="left" vertical="center" wrapText="1"/>
    </xf>
    <xf numFmtId="4" fontId="6" fillId="7" borderId="2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5" fillId="11" borderId="0" xfId="0" applyFont="1" applyFill="1"/>
    <xf numFmtId="0" fontId="0" fillId="0" borderId="0" xfId="0"/>
    <xf numFmtId="4" fontId="25" fillId="11" borderId="0" xfId="0" applyNumberFormat="1" applyFont="1" applyFill="1"/>
    <xf numFmtId="0" fontId="26" fillId="12" borderId="0" xfId="0" applyFont="1" applyFill="1"/>
    <xf numFmtId="4" fontId="26" fillId="12" borderId="0" xfId="0" applyNumberFormat="1" applyFont="1" applyFill="1"/>
    <xf numFmtId="0" fontId="26" fillId="13" borderId="0" xfId="0" applyFont="1" applyFill="1"/>
    <xf numFmtId="4" fontId="26" fillId="13" borderId="0" xfId="0" applyNumberFormat="1" applyFont="1" applyFill="1"/>
    <xf numFmtId="0" fontId="25" fillId="14" borderId="0" xfId="0" applyFont="1" applyFill="1"/>
    <xf numFmtId="4" fontId="25" fillId="14" borderId="0" xfId="0" applyNumberFormat="1" applyFont="1" applyFill="1"/>
    <xf numFmtId="0" fontId="25" fillId="15" borderId="0" xfId="0" applyFont="1" applyFill="1"/>
    <xf numFmtId="4" fontId="25" fillId="15" borderId="0" xfId="0" applyNumberFormat="1" applyFont="1" applyFill="1"/>
    <xf numFmtId="0" fontId="25" fillId="16" borderId="0" xfId="0" applyFont="1" applyFill="1"/>
    <xf numFmtId="4" fontId="25" fillId="16" borderId="0" xfId="0" applyNumberFormat="1" applyFont="1" applyFill="1"/>
    <xf numFmtId="0" fontId="25" fillId="17" borderId="0" xfId="0" applyFont="1" applyFill="1"/>
    <xf numFmtId="4" fontId="25" fillId="17" borderId="0" xfId="0" applyNumberFormat="1" applyFont="1" applyFill="1"/>
    <xf numFmtId="4" fontId="27" fillId="0" borderId="0" xfId="0" applyNumberFormat="1" applyFont="1"/>
    <xf numFmtId="4" fontId="27" fillId="0" borderId="0" xfId="0" applyNumberFormat="1" applyFont="1"/>
    <xf numFmtId="0" fontId="27" fillId="0" borderId="0" xfId="0" applyFont="1" applyAlignment="1">
      <alignment wrapText="1"/>
    </xf>
    <xf numFmtId="0" fontId="25" fillId="18" borderId="0" xfId="0" applyFont="1" applyFill="1"/>
    <xf numFmtId="4" fontId="25" fillId="18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J10" sqref="J1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27" t="s">
        <v>277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27" t="s">
        <v>17</v>
      </c>
      <c r="B3" s="227"/>
      <c r="C3" s="227"/>
      <c r="D3" s="227"/>
      <c r="E3" s="227"/>
      <c r="F3" s="227"/>
      <c r="G3" s="227"/>
      <c r="H3" s="227"/>
      <c r="I3" s="240"/>
      <c r="J3" s="24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227" t="s">
        <v>23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30</v>
      </c>
    </row>
    <row r="7" spans="1:10" ht="25.5" x14ac:dyDescent="0.25">
      <c r="A7" s="24"/>
      <c r="B7" s="25"/>
      <c r="C7" s="25"/>
      <c r="D7" s="26"/>
      <c r="E7" s="27"/>
      <c r="F7" s="3" t="s">
        <v>278</v>
      </c>
      <c r="G7" s="3" t="s">
        <v>279</v>
      </c>
      <c r="H7" s="3" t="s">
        <v>280</v>
      </c>
      <c r="I7" s="3" t="s">
        <v>59</v>
      </c>
      <c r="J7" s="3" t="s">
        <v>281</v>
      </c>
    </row>
    <row r="8" spans="1:10" x14ac:dyDescent="0.25">
      <c r="A8" s="232" t="s">
        <v>0</v>
      </c>
      <c r="B8" s="226"/>
      <c r="C8" s="226"/>
      <c r="D8" s="226"/>
      <c r="E8" s="241"/>
      <c r="F8" s="62">
        <f>F9+F10</f>
        <v>879772.71</v>
      </c>
      <c r="G8" s="62">
        <f t="shared" ref="G8:J8" si="0">G9+G10</f>
        <v>954427</v>
      </c>
      <c r="H8" s="62">
        <f t="shared" si="0"/>
        <v>1002685</v>
      </c>
      <c r="I8" s="62">
        <f t="shared" si="0"/>
        <v>981185</v>
      </c>
      <c r="J8" s="62">
        <f t="shared" si="0"/>
        <v>981185</v>
      </c>
    </row>
    <row r="9" spans="1:10" x14ac:dyDescent="0.25">
      <c r="A9" s="242" t="s">
        <v>31</v>
      </c>
      <c r="B9" s="243"/>
      <c r="C9" s="243"/>
      <c r="D9" s="243"/>
      <c r="E9" s="239"/>
      <c r="F9" s="63">
        <v>879772.71</v>
      </c>
      <c r="G9" s="63">
        <v>954427</v>
      </c>
      <c r="H9" s="63">
        <v>1002685</v>
      </c>
      <c r="I9" s="63">
        <v>981185</v>
      </c>
      <c r="J9" s="63">
        <v>981185</v>
      </c>
    </row>
    <row r="10" spans="1:10" x14ac:dyDescent="0.25">
      <c r="A10" s="238" t="s">
        <v>32</v>
      </c>
      <c r="B10" s="239"/>
      <c r="C10" s="239"/>
      <c r="D10" s="239"/>
      <c r="E10" s="239"/>
      <c r="F10" s="63">
        <v>0</v>
      </c>
      <c r="G10" s="63">
        <v>0</v>
      </c>
      <c r="H10" s="63">
        <v>0</v>
      </c>
      <c r="I10" s="63">
        <v>0</v>
      </c>
      <c r="J10" s="63">
        <v>0</v>
      </c>
    </row>
    <row r="11" spans="1:10" x14ac:dyDescent="0.25">
      <c r="A11" s="32" t="s">
        <v>1</v>
      </c>
      <c r="B11" s="39"/>
      <c r="C11" s="39"/>
      <c r="D11" s="39"/>
      <c r="E11" s="39"/>
      <c r="F11" s="62">
        <f>F12+F13</f>
        <v>921830.29999999993</v>
      </c>
      <c r="G11" s="62">
        <f t="shared" ref="G11:J11" si="1">G12+G13</f>
        <v>954427</v>
      </c>
      <c r="H11" s="62">
        <f>H12+H13</f>
        <v>1002685</v>
      </c>
      <c r="I11" s="62">
        <f t="shared" si="1"/>
        <v>981185</v>
      </c>
      <c r="J11" s="62">
        <f t="shared" si="1"/>
        <v>981185</v>
      </c>
    </row>
    <row r="12" spans="1:10" x14ac:dyDescent="0.25">
      <c r="A12" s="244" t="s">
        <v>33</v>
      </c>
      <c r="B12" s="243"/>
      <c r="C12" s="243"/>
      <c r="D12" s="243"/>
      <c r="E12" s="243"/>
      <c r="F12" s="63">
        <v>842762.08</v>
      </c>
      <c r="G12" s="63">
        <v>945743.25</v>
      </c>
      <c r="H12" s="63">
        <v>963885</v>
      </c>
      <c r="I12" s="63">
        <v>963385</v>
      </c>
      <c r="J12" s="64">
        <v>963385</v>
      </c>
    </row>
    <row r="13" spans="1:10" x14ac:dyDescent="0.25">
      <c r="A13" s="238" t="s">
        <v>34</v>
      </c>
      <c r="B13" s="239"/>
      <c r="C13" s="239"/>
      <c r="D13" s="239"/>
      <c r="E13" s="239"/>
      <c r="F13" s="63">
        <v>79068.22</v>
      </c>
      <c r="G13" s="63">
        <v>8683.75</v>
      </c>
      <c r="H13" s="63">
        <v>38800</v>
      </c>
      <c r="I13" s="63">
        <v>17800</v>
      </c>
      <c r="J13" s="64">
        <v>17800</v>
      </c>
    </row>
    <row r="14" spans="1:10" x14ac:dyDescent="0.25">
      <c r="A14" s="225" t="s">
        <v>42</v>
      </c>
      <c r="B14" s="226"/>
      <c r="C14" s="226"/>
      <c r="D14" s="226"/>
      <c r="E14" s="226"/>
      <c r="F14" s="62">
        <f>F8-F11</f>
        <v>-42057.589999999967</v>
      </c>
      <c r="G14" s="62">
        <f t="shared" ref="G14:J14" si="2">G8-G11</f>
        <v>0</v>
      </c>
      <c r="H14" s="62">
        <f>H8-H11</f>
        <v>0</v>
      </c>
      <c r="I14" s="62">
        <f t="shared" si="2"/>
        <v>0</v>
      </c>
      <c r="J14" s="62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227" t="s">
        <v>24</v>
      </c>
      <c r="B16" s="228"/>
      <c r="C16" s="228"/>
      <c r="D16" s="228"/>
      <c r="E16" s="228"/>
      <c r="F16" s="228"/>
      <c r="G16" s="228"/>
      <c r="H16" s="228"/>
      <c r="I16" s="228"/>
      <c r="J16" s="228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4"/>
      <c r="B18" s="25"/>
      <c r="C18" s="25"/>
      <c r="D18" s="26"/>
      <c r="E18" s="27"/>
      <c r="F18" s="3" t="s">
        <v>278</v>
      </c>
      <c r="G18" s="3" t="s">
        <v>279</v>
      </c>
      <c r="H18" s="3" t="s">
        <v>280</v>
      </c>
      <c r="I18" s="3" t="s">
        <v>59</v>
      </c>
      <c r="J18" s="3" t="s">
        <v>281</v>
      </c>
    </row>
    <row r="19" spans="1:10" x14ac:dyDescent="0.25">
      <c r="A19" s="238" t="s">
        <v>35</v>
      </c>
      <c r="B19" s="239"/>
      <c r="C19" s="239"/>
      <c r="D19" s="239"/>
      <c r="E19" s="239"/>
      <c r="F19" s="29"/>
      <c r="G19" s="29"/>
      <c r="H19" s="29"/>
      <c r="I19" s="29"/>
      <c r="J19" s="40"/>
    </row>
    <row r="20" spans="1:10" x14ac:dyDescent="0.25">
      <c r="A20" s="238" t="s">
        <v>36</v>
      </c>
      <c r="B20" s="239"/>
      <c r="C20" s="239"/>
      <c r="D20" s="239"/>
      <c r="E20" s="239"/>
      <c r="F20" s="29"/>
      <c r="G20" s="29"/>
      <c r="H20" s="29"/>
      <c r="I20" s="29"/>
      <c r="J20" s="40"/>
    </row>
    <row r="21" spans="1:10" x14ac:dyDescent="0.25">
      <c r="A21" s="225" t="s">
        <v>2</v>
      </c>
      <c r="B21" s="226"/>
      <c r="C21" s="226"/>
      <c r="D21" s="226"/>
      <c r="E21" s="226"/>
      <c r="F21" s="28">
        <f>F19-F20</f>
        <v>0</v>
      </c>
      <c r="G21" s="28">
        <f t="shared" ref="G21:J21" si="3">G19-G20</f>
        <v>0</v>
      </c>
      <c r="H21" s="28">
        <f t="shared" si="3"/>
        <v>0</v>
      </c>
      <c r="I21" s="28">
        <f t="shared" si="3"/>
        <v>0</v>
      </c>
      <c r="J21" s="28">
        <f t="shared" si="3"/>
        <v>0</v>
      </c>
    </row>
    <row r="22" spans="1:10" x14ac:dyDescent="0.25">
      <c r="A22" s="225" t="s">
        <v>43</v>
      </c>
      <c r="B22" s="226"/>
      <c r="C22" s="226"/>
      <c r="D22" s="226"/>
      <c r="E22" s="226"/>
      <c r="F22" s="28">
        <v>0</v>
      </c>
      <c r="G22" s="28">
        <f t="shared" ref="G22:J22" si="4">G14+G21</f>
        <v>0</v>
      </c>
      <c r="H22" s="28">
        <f t="shared" si="4"/>
        <v>0</v>
      </c>
      <c r="I22" s="28">
        <f t="shared" si="4"/>
        <v>0</v>
      </c>
      <c r="J22" s="28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227" t="s">
        <v>44</v>
      </c>
      <c r="B24" s="228"/>
      <c r="C24" s="228"/>
      <c r="D24" s="228"/>
      <c r="E24" s="228"/>
      <c r="F24" s="228"/>
      <c r="G24" s="228"/>
      <c r="H24" s="228"/>
      <c r="I24" s="228"/>
      <c r="J24" s="228"/>
    </row>
    <row r="25" spans="1:10" ht="15.75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25.5" x14ac:dyDescent="0.25">
      <c r="A26" s="24"/>
      <c r="B26" s="25"/>
      <c r="C26" s="25"/>
      <c r="D26" s="26"/>
      <c r="E26" s="27"/>
      <c r="F26" s="3" t="s">
        <v>278</v>
      </c>
      <c r="G26" s="3" t="s">
        <v>279</v>
      </c>
      <c r="H26" s="3" t="s">
        <v>280</v>
      </c>
      <c r="I26" s="3" t="s">
        <v>59</v>
      </c>
      <c r="J26" s="3" t="s">
        <v>281</v>
      </c>
    </row>
    <row r="27" spans="1:10" ht="15" customHeight="1" x14ac:dyDescent="0.25">
      <c r="A27" s="229" t="s">
        <v>45</v>
      </c>
      <c r="B27" s="230"/>
      <c r="C27" s="230"/>
      <c r="D27" s="230"/>
      <c r="E27" s="231"/>
      <c r="F27" s="41">
        <v>0</v>
      </c>
      <c r="G27" s="41">
        <v>0</v>
      </c>
      <c r="H27" s="41">
        <v>0</v>
      </c>
      <c r="I27" s="41">
        <v>0</v>
      </c>
      <c r="J27" s="42">
        <v>0</v>
      </c>
    </row>
    <row r="28" spans="1:10" ht="15" customHeight="1" x14ac:dyDescent="0.25">
      <c r="A28" s="225" t="s">
        <v>46</v>
      </c>
      <c r="B28" s="226"/>
      <c r="C28" s="226"/>
      <c r="D28" s="226"/>
      <c r="E28" s="226"/>
      <c r="F28" s="43">
        <f>F22+F27</f>
        <v>0</v>
      </c>
      <c r="G28" s="43">
        <f t="shared" ref="G28:J28" si="5">G22+G27</f>
        <v>0</v>
      </c>
      <c r="H28" s="43">
        <f t="shared" si="5"/>
        <v>0</v>
      </c>
      <c r="I28" s="43">
        <f t="shared" si="5"/>
        <v>0</v>
      </c>
      <c r="J28" s="44">
        <f t="shared" si="5"/>
        <v>0</v>
      </c>
    </row>
    <row r="29" spans="1:10" ht="45" customHeight="1" x14ac:dyDescent="0.25">
      <c r="A29" s="232" t="s">
        <v>47</v>
      </c>
      <c r="B29" s="233"/>
      <c r="C29" s="233"/>
      <c r="D29" s="233"/>
      <c r="E29" s="234"/>
      <c r="F29" s="43">
        <f>F14+F21+F27-F28</f>
        <v>-42057.589999999967</v>
      </c>
      <c r="G29" s="43">
        <f t="shared" ref="G29:J29" si="6">G14+G21+G27-G28</f>
        <v>0</v>
      </c>
      <c r="H29" s="43">
        <f t="shared" si="6"/>
        <v>0</v>
      </c>
      <c r="I29" s="43">
        <f t="shared" si="6"/>
        <v>0</v>
      </c>
      <c r="J29" s="44">
        <f t="shared" si="6"/>
        <v>0</v>
      </c>
    </row>
    <row r="30" spans="1:10" ht="15.75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.75" x14ac:dyDescent="0.25">
      <c r="A31" s="235" t="s">
        <v>41</v>
      </c>
      <c r="B31" s="235"/>
      <c r="C31" s="235"/>
      <c r="D31" s="235"/>
      <c r="E31" s="235"/>
      <c r="F31" s="235"/>
      <c r="G31" s="235"/>
      <c r="H31" s="235"/>
      <c r="I31" s="235"/>
      <c r="J31" s="235"/>
    </row>
    <row r="32" spans="1:10" ht="18" x14ac:dyDescent="0.25">
      <c r="A32" s="47"/>
      <c r="B32" s="48"/>
      <c r="C32" s="48"/>
      <c r="D32" s="48"/>
      <c r="E32" s="48"/>
      <c r="F32" s="48"/>
      <c r="G32" s="48"/>
      <c r="H32" s="49"/>
      <c r="I32" s="49"/>
      <c r="J32" s="49"/>
    </row>
    <row r="33" spans="1:10" ht="25.5" x14ac:dyDescent="0.25">
      <c r="A33" s="50"/>
      <c r="B33" s="51"/>
      <c r="C33" s="51"/>
      <c r="D33" s="52"/>
      <c r="E33" s="53"/>
      <c r="F33" s="54" t="s">
        <v>278</v>
      </c>
      <c r="G33" s="54" t="s">
        <v>279</v>
      </c>
      <c r="H33" s="54" t="s">
        <v>280</v>
      </c>
      <c r="I33" s="54" t="s">
        <v>59</v>
      </c>
      <c r="J33" s="54" t="s">
        <v>281</v>
      </c>
    </row>
    <row r="34" spans="1:10" x14ac:dyDescent="0.25">
      <c r="A34" s="229" t="s">
        <v>45</v>
      </c>
      <c r="B34" s="230"/>
      <c r="C34" s="230"/>
      <c r="D34" s="230"/>
      <c r="E34" s="231"/>
      <c r="F34" s="41">
        <v>0</v>
      </c>
      <c r="G34" s="41">
        <f>F37</f>
        <v>0</v>
      </c>
      <c r="H34" s="41">
        <f>G37</f>
        <v>0</v>
      </c>
      <c r="I34" s="41">
        <f>H37</f>
        <v>0</v>
      </c>
      <c r="J34" s="42">
        <f>I37</f>
        <v>0</v>
      </c>
    </row>
    <row r="35" spans="1:10" ht="28.5" customHeight="1" x14ac:dyDescent="0.25">
      <c r="A35" s="229" t="s">
        <v>48</v>
      </c>
      <c r="B35" s="230"/>
      <c r="C35" s="230"/>
      <c r="D35" s="230"/>
      <c r="E35" s="231"/>
      <c r="F35" s="41">
        <v>0</v>
      </c>
      <c r="G35" s="41">
        <v>0</v>
      </c>
      <c r="H35" s="41">
        <v>0</v>
      </c>
      <c r="I35" s="41">
        <v>0</v>
      </c>
      <c r="J35" s="42">
        <v>0</v>
      </c>
    </row>
    <row r="36" spans="1:10" x14ac:dyDescent="0.25">
      <c r="A36" s="229" t="s">
        <v>49</v>
      </c>
      <c r="B36" s="236"/>
      <c r="C36" s="236"/>
      <c r="D36" s="236"/>
      <c r="E36" s="237"/>
      <c r="F36" s="41">
        <v>0</v>
      </c>
      <c r="G36" s="41">
        <v>0</v>
      </c>
      <c r="H36" s="41">
        <v>0</v>
      </c>
      <c r="I36" s="41">
        <v>0</v>
      </c>
      <c r="J36" s="42">
        <v>0</v>
      </c>
    </row>
    <row r="37" spans="1:10" ht="15" customHeight="1" x14ac:dyDescent="0.25">
      <c r="A37" s="225" t="s">
        <v>46</v>
      </c>
      <c r="B37" s="226"/>
      <c r="C37" s="226"/>
      <c r="D37" s="226"/>
      <c r="E37" s="226"/>
      <c r="F37" s="30">
        <f>F34-F35+F36</f>
        <v>0</v>
      </c>
      <c r="G37" s="30">
        <f t="shared" ref="G37:J37" si="7">G34-G35+G36</f>
        <v>0</v>
      </c>
      <c r="H37" s="30">
        <f t="shared" si="7"/>
        <v>0</v>
      </c>
      <c r="I37" s="30">
        <f t="shared" si="7"/>
        <v>0</v>
      </c>
      <c r="J37" s="55">
        <f t="shared" si="7"/>
        <v>0</v>
      </c>
    </row>
    <row r="38" spans="1:10" ht="17.25" customHeight="1" x14ac:dyDescent="0.25"/>
    <row r="39" spans="1:10" x14ac:dyDescent="0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9" workbookViewId="0">
      <selection activeCell="G27" sqref="G27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227" t="s">
        <v>277</v>
      </c>
      <c r="B1" s="227"/>
      <c r="C1" s="227"/>
      <c r="D1" s="227"/>
      <c r="E1" s="227"/>
      <c r="F1" s="227"/>
      <c r="G1" s="227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227" t="s">
        <v>17</v>
      </c>
      <c r="B3" s="227"/>
      <c r="C3" s="227"/>
      <c r="D3" s="227"/>
      <c r="E3" s="227"/>
      <c r="F3" s="227"/>
      <c r="G3" s="227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227" t="s">
        <v>4</v>
      </c>
      <c r="B5" s="227"/>
      <c r="C5" s="227"/>
      <c r="D5" s="227"/>
      <c r="E5" s="227"/>
      <c r="F5" s="227"/>
      <c r="G5" s="227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227" t="s">
        <v>51</v>
      </c>
      <c r="B7" s="227"/>
      <c r="C7" s="227"/>
      <c r="D7" s="227"/>
      <c r="E7" s="227"/>
      <c r="F7" s="227"/>
      <c r="G7" s="227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56</v>
      </c>
      <c r="B9" s="17" t="s">
        <v>3</v>
      </c>
      <c r="C9" s="17" t="s">
        <v>278</v>
      </c>
      <c r="D9" s="18" t="s">
        <v>279</v>
      </c>
      <c r="E9" s="18" t="s">
        <v>280</v>
      </c>
      <c r="F9" s="18" t="s">
        <v>283</v>
      </c>
      <c r="G9" s="18" t="s">
        <v>281</v>
      </c>
    </row>
    <row r="10" spans="1:7" x14ac:dyDescent="0.25">
      <c r="A10" s="34"/>
      <c r="B10" s="33" t="s">
        <v>58</v>
      </c>
      <c r="C10" s="179">
        <f>C11+C17</f>
        <v>879772.71</v>
      </c>
      <c r="D10" s="82">
        <f>D11</f>
        <v>954427</v>
      </c>
      <c r="E10" s="82">
        <f>E11</f>
        <v>1002685</v>
      </c>
      <c r="F10" s="82">
        <f>F11</f>
        <v>981185</v>
      </c>
      <c r="G10" s="82">
        <f>G11</f>
        <v>981185</v>
      </c>
    </row>
    <row r="11" spans="1:7" ht="15.75" customHeight="1" x14ac:dyDescent="0.25">
      <c r="A11" s="11">
        <v>6</v>
      </c>
      <c r="B11" s="11" t="s">
        <v>6</v>
      </c>
      <c r="C11" s="80">
        <f>C12+C13+C14+C15+C16</f>
        <v>879772.71</v>
      </c>
      <c r="D11" s="96">
        <f>D12+D13+D14+D15+D16</f>
        <v>954427</v>
      </c>
      <c r="E11" s="96">
        <f>E12+E13+E14+E15+E16</f>
        <v>1002685</v>
      </c>
      <c r="F11" s="96">
        <f>F12+F13+F14+F15+F16+F17</f>
        <v>981185</v>
      </c>
      <c r="G11" s="96">
        <f>G12+G14+G15+G16</f>
        <v>981185</v>
      </c>
    </row>
    <row r="12" spans="1:7" ht="38.25" x14ac:dyDescent="0.25">
      <c r="A12" s="56">
        <v>63</v>
      </c>
      <c r="B12" s="15" t="s">
        <v>26</v>
      </c>
      <c r="C12" s="71">
        <v>755484.06</v>
      </c>
      <c r="D12" s="74">
        <v>829492.75</v>
      </c>
      <c r="E12" s="74">
        <v>837000</v>
      </c>
      <c r="F12" s="74">
        <v>837000</v>
      </c>
      <c r="G12" s="74">
        <v>837000</v>
      </c>
    </row>
    <row r="13" spans="1:7" x14ac:dyDescent="0.25">
      <c r="A13" s="58">
        <v>64</v>
      </c>
      <c r="B13" s="70" t="s">
        <v>65</v>
      </c>
      <c r="C13" s="71">
        <v>20.58</v>
      </c>
      <c r="D13" s="74">
        <v>0</v>
      </c>
      <c r="E13" s="74">
        <v>0</v>
      </c>
      <c r="F13" s="74">
        <v>0</v>
      </c>
      <c r="G13" s="74">
        <v>0</v>
      </c>
    </row>
    <row r="14" spans="1:7" ht="54" customHeight="1" x14ac:dyDescent="0.25">
      <c r="A14" s="58">
        <v>65</v>
      </c>
      <c r="B14" s="79" t="s">
        <v>66</v>
      </c>
      <c r="C14" s="77">
        <v>8960.4699999999993</v>
      </c>
      <c r="D14" s="76">
        <v>22025</v>
      </c>
      <c r="E14" s="74">
        <v>15000</v>
      </c>
      <c r="F14" s="74">
        <v>15000</v>
      </c>
      <c r="G14" s="74">
        <v>15000</v>
      </c>
    </row>
    <row r="15" spans="1:7" ht="54" customHeight="1" x14ac:dyDescent="0.25">
      <c r="A15" s="58">
        <v>66</v>
      </c>
      <c r="B15" s="79" t="s">
        <v>67</v>
      </c>
      <c r="C15" s="78">
        <v>825</v>
      </c>
      <c r="D15" s="76">
        <v>0</v>
      </c>
      <c r="E15" s="74">
        <v>18000</v>
      </c>
      <c r="F15" s="74">
        <v>18000</v>
      </c>
      <c r="G15" s="74">
        <v>18000</v>
      </c>
    </row>
    <row r="16" spans="1:7" ht="38.25" x14ac:dyDescent="0.25">
      <c r="A16" s="58">
        <v>67</v>
      </c>
      <c r="B16" s="15" t="s">
        <v>28</v>
      </c>
      <c r="C16" s="71">
        <v>114482.6</v>
      </c>
      <c r="D16" s="74">
        <v>102909.25</v>
      </c>
      <c r="E16" s="74">
        <v>132685</v>
      </c>
      <c r="F16" s="74">
        <v>111185</v>
      </c>
      <c r="G16" s="74">
        <v>111185</v>
      </c>
    </row>
    <row r="17" spans="1:7" ht="25.5" x14ac:dyDescent="0.25">
      <c r="A17" s="14">
        <v>7</v>
      </c>
      <c r="B17" s="22" t="s">
        <v>7</v>
      </c>
      <c r="C17" s="80">
        <v>0</v>
      </c>
      <c r="D17" s="96">
        <f>D18</f>
        <v>0</v>
      </c>
      <c r="E17" s="96">
        <f>E18</f>
        <v>0</v>
      </c>
      <c r="F17" s="96">
        <f>F18</f>
        <v>0</v>
      </c>
      <c r="G17" s="96">
        <f>G18</f>
        <v>0</v>
      </c>
    </row>
    <row r="18" spans="1:7" ht="25.5" x14ac:dyDescent="0.25">
      <c r="A18" s="56">
        <v>72</v>
      </c>
      <c r="B18" s="23" t="s">
        <v>25</v>
      </c>
      <c r="C18" s="71">
        <v>0</v>
      </c>
      <c r="D18" s="74">
        <v>0</v>
      </c>
      <c r="E18" s="74">
        <v>0</v>
      </c>
      <c r="F18" s="74">
        <v>0</v>
      </c>
      <c r="G18" s="75">
        <v>0</v>
      </c>
    </row>
    <row r="19" spans="1:7" x14ac:dyDescent="0.25">
      <c r="A19" s="57" t="s">
        <v>27</v>
      </c>
      <c r="B19" s="13"/>
      <c r="C19" s="71"/>
      <c r="D19" s="74"/>
      <c r="E19" s="74"/>
      <c r="F19" s="74"/>
      <c r="G19" s="74"/>
    </row>
    <row r="20" spans="1:7" x14ac:dyDescent="0.25">
      <c r="C20" s="65"/>
      <c r="D20" s="65"/>
      <c r="E20" s="65"/>
      <c r="F20" s="65"/>
      <c r="G20" s="65"/>
    </row>
    <row r="21" spans="1:7" x14ac:dyDescent="0.25">
      <c r="C21" s="65"/>
      <c r="D21" s="65"/>
      <c r="E21" s="65"/>
      <c r="F21" s="65"/>
      <c r="G21" s="65"/>
    </row>
    <row r="22" spans="1:7" ht="18" x14ac:dyDescent="0.25">
      <c r="A22" s="4"/>
      <c r="B22" s="4"/>
      <c r="C22" s="66"/>
      <c r="D22" s="66"/>
      <c r="E22" s="66"/>
      <c r="F22" s="67"/>
      <c r="G22" s="67"/>
    </row>
    <row r="23" spans="1:7" ht="25.5" x14ac:dyDescent="0.25">
      <c r="A23" s="18" t="s">
        <v>5</v>
      </c>
      <c r="B23" s="17" t="s">
        <v>8</v>
      </c>
      <c r="C23" s="68" t="s">
        <v>278</v>
      </c>
      <c r="D23" s="69" t="s">
        <v>279</v>
      </c>
      <c r="E23" s="69" t="s">
        <v>280</v>
      </c>
      <c r="F23" s="69" t="s">
        <v>283</v>
      </c>
      <c r="G23" s="69" t="s">
        <v>281</v>
      </c>
    </row>
    <row r="24" spans="1:7" x14ac:dyDescent="0.25">
      <c r="A24" s="34"/>
      <c r="B24" s="33" t="s">
        <v>57</v>
      </c>
      <c r="C24" s="179">
        <f>C25+C31</f>
        <v>921830.3</v>
      </c>
      <c r="D24" s="82">
        <f>D25+D31</f>
        <v>954427</v>
      </c>
      <c r="E24" s="82">
        <f>E25+E31</f>
        <v>1002685</v>
      </c>
      <c r="F24" s="82">
        <f>F25+F31</f>
        <v>981185</v>
      </c>
      <c r="G24" s="82">
        <f>G25+G31</f>
        <v>981185</v>
      </c>
    </row>
    <row r="25" spans="1:7" ht="15.75" customHeight="1" x14ac:dyDescent="0.25">
      <c r="A25" s="11">
        <v>3</v>
      </c>
      <c r="B25" s="11" t="s">
        <v>9</v>
      </c>
      <c r="C25" s="80">
        <f>C26+C27+C28+C29+C30</f>
        <v>842762.08000000007</v>
      </c>
      <c r="D25" s="96">
        <f>D26+D27+D28+D29+D30</f>
        <v>945743.25</v>
      </c>
      <c r="E25" s="96">
        <f>E26+E27+E28+E29+E30</f>
        <v>963885</v>
      </c>
      <c r="F25" s="96">
        <f>F26+F27+F28+F29</f>
        <v>963385</v>
      </c>
      <c r="G25" s="96">
        <f>G26+G27+G28+G29</f>
        <v>963385</v>
      </c>
    </row>
    <row r="26" spans="1:7" ht="15.75" customHeight="1" x14ac:dyDescent="0.25">
      <c r="A26" s="56">
        <v>31</v>
      </c>
      <c r="B26" s="15" t="s">
        <v>10</v>
      </c>
      <c r="C26" s="71">
        <v>702941.24</v>
      </c>
      <c r="D26" s="74">
        <v>782600</v>
      </c>
      <c r="E26" s="74">
        <v>805270</v>
      </c>
      <c r="F26" s="74">
        <v>805270</v>
      </c>
      <c r="G26" s="74">
        <v>805270</v>
      </c>
    </row>
    <row r="27" spans="1:7" x14ac:dyDescent="0.25">
      <c r="A27" s="58">
        <v>32</v>
      </c>
      <c r="B27" s="12" t="s">
        <v>20</v>
      </c>
      <c r="C27" s="71">
        <v>125365.65</v>
      </c>
      <c r="D27" s="74">
        <v>146950.5</v>
      </c>
      <c r="E27" s="74">
        <v>136515</v>
      </c>
      <c r="F27" s="74">
        <v>136015</v>
      </c>
      <c r="G27" s="74">
        <v>136015</v>
      </c>
    </row>
    <row r="28" spans="1:7" x14ac:dyDescent="0.25">
      <c r="A28" s="58">
        <v>34</v>
      </c>
      <c r="B28" s="12" t="s">
        <v>68</v>
      </c>
      <c r="C28" s="71">
        <v>583.01</v>
      </c>
      <c r="D28" s="74">
        <v>800</v>
      </c>
      <c r="E28" s="74">
        <v>100</v>
      </c>
      <c r="F28" s="74">
        <v>100</v>
      </c>
      <c r="G28" s="74">
        <v>100</v>
      </c>
    </row>
    <row r="29" spans="1:7" ht="26.25" customHeight="1" x14ac:dyDescent="0.25">
      <c r="A29" s="58">
        <v>37</v>
      </c>
      <c r="B29" s="79" t="s">
        <v>69</v>
      </c>
      <c r="C29" s="71">
        <v>13516.12</v>
      </c>
      <c r="D29" s="74">
        <v>15000</v>
      </c>
      <c r="E29" s="74">
        <v>22000</v>
      </c>
      <c r="F29" s="74">
        <v>22000</v>
      </c>
      <c r="G29" s="74">
        <v>22000</v>
      </c>
    </row>
    <row r="30" spans="1:7" ht="26.25" customHeight="1" x14ac:dyDescent="0.25">
      <c r="A30" s="58">
        <v>38</v>
      </c>
      <c r="B30" s="79" t="s">
        <v>70</v>
      </c>
      <c r="C30" s="71">
        <v>356.06</v>
      </c>
      <c r="D30" s="74">
        <v>392.75</v>
      </c>
      <c r="E30" s="74">
        <v>0</v>
      </c>
      <c r="F30" s="74">
        <v>0</v>
      </c>
      <c r="G30" s="74">
        <v>0</v>
      </c>
    </row>
    <row r="31" spans="1:7" ht="25.5" x14ac:dyDescent="0.25">
      <c r="A31" s="14">
        <v>4</v>
      </c>
      <c r="B31" s="22" t="s">
        <v>11</v>
      </c>
      <c r="C31" s="80">
        <f>C32+C33</f>
        <v>79068.22</v>
      </c>
      <c r="D31" s="96">
        <f>D32</f>
        <v>8683.75</v>
      </c>
      <c r="E31" s="96">
        <f>E32+E33</f>
        <v>38800</v>
      </c>
      <c r="F31" s="96">
        <f>F32+F33</f>
        <v>17800</v>
      </c>
      <c r="G31" s="96">
        <f>G32+G33</f>
        <v>17800</v>
      </c>
    </row>
    <row r="32" spans="1:7" ht="38.25" x14ac:dyDescent="0.25">
      <c r="A32" s="56">
        <v>42</v>
      </c>
      <c r="B32" s="23" t="s">
        <v>12</v>
      </c>
      <c r="C32" s="71">
        <v>51468.22</v>
      </c>
      <c r="D32" s="74">
        <v>8683.75</v>
      </c>
      <c r="E32" s="74">
        <v>38300</v>
      </c>
      <c r="F32" s="74">
        <v>17800</v>
      </c>
      <c r="G32" s="75">
        <v>17800</v>
      </c>
    </row>
    <row r="33" spans="1:7" ht="38.25" x14ac:dyDescent="0.25">
      <c r="A33" s="57">
        <v>45</v>
      </c>
      <c r="B33" s="178" t="s">
        <v>174</v>
      </c>
      <c r="C33" s="71">
        <v>27600</v>
      </c>
      <c r="D33" s="74"/>
      <c r="E33" s="74">
        <v>500</v>
      </c>
      <c r="F33" s="74">
        <v>0</v>
      </c>
      <c r="G33" s="74">
        <v>0</v>
      </c>
    </row>
  </sheetData>
  <mergeCells count="4">
    <mergeCell ref="A1:G1"/>
    <mergeCell ref="A3:G3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37" workbookViewId="0">
      <selection activeCell="D65" sqref="D65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27" t="s">
        <v>50</v>
      </c>
      <c r="B1" s="227"/>
      <c r="C1" s="227"/>
      <c r="D1" s="227"/>
      <c r="E1" s="227"/>
      <c r="F1" s="22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27" t="s">
        <v>17</v>
      </c>
      <c r="B3" s="227"/>
      <c r="C3" s="227"/>
      <c r="D3" s="227"/>
      <c r="E3" s="227"/>
      <c r="F3" s="227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227" t="s">
        <v>4</v>
      </c>
      <c r="B5" s="227"/>
      <c r="C5" s="227"/>
      <c r="D5" s="227"/>
      <c r="E5" s="227"/>
      <c r="F5" s="227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227" t="s">
        <v>52</v>
      </c>
      <c r="B7" s="227"/>
      <c r="C7" s="227"/>
      <c r="D7" s="227"/>
      <c r="E7" s="227"/>
      <c r="F7" s="22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64</v>
      </c>
      <c r="B9" s="17" t="s">
        <v>278</v>
      </c>
      <c r="C9" s="18" t="s">
        <v>279</v>
      </c>
      <c r="D9" s="18" t="s">
        <v>280</v>
      </c>
      <c r="E9" s="18" t="s">
        <v>59</v>
      </c>
      <c r="F9" s="18" t="s">
        <v>284</v>
      </c>
    </row>
    <row r="10" spans="1:6" x14ac:dyDescent="0.25">
      <c r="A10" s="35" t="s">
        <v>58</v>
      </c>
      <c r="B10" s="179">
        <f>B11+B28</f>
        <v>879772.71</v>
      </c>
      <c r="C10" s="82">
        <f>C11</f>
        <v>954427</v>
      </c>
      <c r="D10" s="82">
        <f>D11</f>
        <v>1002685</v>
      </c>
      <c r="E10" s="82">
        <f>E11</f>
        <v>981185</v>
      </c>
      <c r="F10" s="82">
        <f>F11</f>
        <v>981185</v>
      </c>
    </row>
    <row r="11" spans="1:6" x14ac:dyDescent="0.25">
      <c r="A11" s="35" t="s">
        <v>31</v>
      </c>
      <c r="B11" s="179">
        <f>B12+B15+B17+B19+B22</f>
        <v>879772.71</v>
      </c>
      <c r="C11" s="82">
        <f>C12+C17+C22</f>
        <v>954427</v>
      </c>
      <c r="D11" s="82">
        <f>D12+D15+D17+D19+D22</f>
        <v>1002685</v>
      </c>
      <c r="E11" s="82">
        <f>E12+E15+E17+E19+E22</f>
        <v>981185</v>
      </c>
      <c r="F11" s="82">
        <f>F12+F15+F17+F19+F22</f>
        <v>981185</v>
      </c>
    </row>
    <row r="12" spans="1:6" ht="38.25" x14ac:dyDescent="0.25">
      <c r="A12" s="35" t="s">
        <v>286</v>
      </c>
      <c r="B12" s="179">
        <f>B13+B14</f>
        <v>755484.06</v>
      </c>
      <c r="C12" s="82">
        <f>C13</f>
        <v>829492.75</v>
      </c>
      <c r="D12" s="82">
        <f>D13</f>
        <v>837000</v>
      </c>
      <c r="E12" s="82">
        <f>E13</f>
        <v>837000</v>
      </c>
      <c r="F12" s="82">
        <f>F13</f>
        <v>837000</v>
      </c>
    </row>
    <row r="13" spans="1:6" x14ac:dyDescent="0.25">
      <c r="A13" s="23" t="s">
        <v>287</v>
      </c>
      <c r="B13" s="180">
        <v>755484.06</v>
      </c>
      <c r="C13" s="180">
        <v>829492.75</v>
      </c>
      <c r="D13" s="180">
        <v>837000</v>
      </c>
      <c r="E13" s="180">
        <v>837000</v>
      </c>
      <c r="F13" s="180">
        <v>837000</v>
      </c>
    </row>
    <row r="14" spans="1:6" ht="25.5" x14ac:dyDescent="0.25">
      <c r="A14" s="79" t="s">
        <v>288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</row>
    <row r="15" spans="1:6" x14ac:dyDescent="0.25">
      <c r="A15" s="178" t="s">
        <v>289</v>
      </c>
      <c r="B15" s="80">
        <f>B16</f>
        <v>20.58</v>
      </c>
      <c r="C15" s="96">
        <f>C16</f>
        <v>0</v>
      </c>
      <c r="D15" s="96">
        <f>D16</f>
        <v>0</v>
      </c>
      <c r="E15" s="96">
        <f>E16</f>
        <v>0</v>
      </c>
      <c r="F15" s="96">
        <f>F16</f>
        <v>0</v>
      </c>
    </row>
    <row r="16" spans="1:6" x14ac:dyDescent="0.25">
      <c r="A16" s="79" t="s">
        <v>71</v>
      </c>
      <c r="B16" s="71">
        <v>20.58</v>
      </c>
      <c r="C16" s="74">
        <v>0</v>
      </c>
      <c r="D16" s="74">
        <v>0</v>
      </c>
      <c r="E16" s="74">
        <v>0</v>
      </c>
      <c r="F16" s="74">
        <v>0</v>
      </c>
    </row>
    <row r="17" spans="1:6" ht="51" x14ac:dyDescent="0.25">
      <c r="A17" s="11" t="s">
        <v>290</v>
      </c>
      <c r="B17" s="80">
        <f>B18</f>
        <v>8960.4699999999993</v>
      </c>
      <c r="C17" s="96">
        <f>C18</f>
        <v>22025</v>
      </c>
      <c r="D17" s="96">
        <f>D18</f>
        <v>15000</v>
      </c>
      <c r="E17" s="96">
        <f>E18</f>
        <v>15000</v>
      </c>
      <c r="F17" s="96">
        <f>F18</f>
        <v>15000</v>
      </c>
    </row>
    <row r="18" spans="1:6" ht="25.5" x14ac:dyDescent="0.25">
      <c r="A18" s="79" t="s">
        <v>72</v>
      </c>
      <c r="B18" s="71">
        <v>8960.4699999999993</v>
      </c>
      <c r="C18" s="74">
        <v>22025</v>
      </c>
      <c r="D18" s="74">
        <v>15000</v>
      </c>
      <c r="E18" s="74">
        <v>15000</v>
      </c>
      <c r="F18" s="74">
        <v>15000</v>
      </c>
    </row>
    <row r="19" spans="1:6" ht="51" x14ac:dyDescent="0.25">
      <c r="A19" s="178" t="s">
        <v>295</v>
      </c>
      <c r="B19" s="80">
        <f>B20+B21</f>
        <v>825</v>
      </c>
      <c r="C19" s="96">
        <f>C20</f>
        <v>0</v>
      </c>
      <c r="D19" s="96">
        <f>D20</f>
        <v>18000</v>
      </c>
      <c r="E19" s="96">
        <f>E20</f>
        <v>18000</v>
      </c>
      <c r="F19" s="96">
        <f>F20</f>
        <v>18000</v>
      </c>
    </row>
    <row r="20" spans="1:6" x14ac:dyDescent="0.25">
      <c r="A20" s="79" t="s">
        <v>296</v>
      </c>
      <c r="B20" s="71">
        <v>500</v>
      </c>
      <c r="C20" s="74">
        <v>0</v>
      </c>
      <c r="D20" s="74">
        <v>18000</v>
      </c>
      <c r="E20" s="74">
        <v>18000</v>
      </c>
      <c r="F20" s="74">
        <v>18000</v>
      </c>
    </row>
    <row r="21" spans="1:6" x14ac:dyDescent="0.25">
      <c r="A21" s="79" t="s">
        <v>248</v>
      </c>
      <c r="B21" s="71">
        <v>325</v>
      </c>
      <c r="C21" s="74">
        <v>0</v>
      </c>
      <c r="D21" s="74">
        <v>0</v>
      </c>
      <c r="E21" s="74">
        <v>0</v>
      </c>
      <c r="F21" s="74">
        <v>0</v>
      </c>
    </row>
    <row r="22" spans="1:6" ht="51" x14ac:dyDescent="0.25">
      <c r="A22" s="35" t="s">
        <v>291</v>
      </c>
      <c r="B22" s="80">
        <f>B23+B24+B27</f>
        <v>114482.59999999999</v>
      </c>
      <c r="C22" s="96">
        <f>C23+C24+C27</f>
        <v>102909.25</v>
      </c>
      <c r="D22" s="96">
        <f>D23+D24+D25+D26+D27</f>
        <v>132685</v>
      </c>
      <c r="E22" s="96">
        <f>E23+E24+E25+E26+E27</f>
        <v>111185</v>
      </c>
      <c r="F22" s="97">
        <f>F23+F24+F25+F26+F27</f>
        <v>111185</v>
      </c>
    </row>
    <row r="23" spans="1:6" x14ac:dyDescent="0.25">
      <c r="A23" s="79" t="s">
        <v>292</v>
      </c>
      <c r="B23" s="71">
        <v>87257.15</v>
      </c>
      <c r="C23" s="74">
        <v>66302.25</v>
      </c>
      <c r="D23" s="74">
        <v>43198</v>
      </c>
      <c r="E23" s="74">
        <v>21698</v>
      </c>
      <c r="F23" s="75">
        <v>21698</v>
      </c>
    </row>
    <row r="24" spans="1:6" ht="25.5" x14ac:dyDescent="0.25">
      <c r="A24" s="79" t="s">
        <v>293</v>
      </c>
      <c r="B24" s="74">
        <v>25900</v>
      </c>
      <c r="C24" s="74">
        <v>34607</v>
      </c>
      <c r="D24" s="74">
        <v>34607</v>
      </c>
      <c r="E24" s="74">
        <v>34607</v>
      </c>
      <c r="F24" s="75">
        <v>34607</v>
      </c>
    </row>
    <row r="25" spans="1:6" x14ac:dyDescent="0.25">
      <c r="A25" s="79" t="s">
        <v>532</v>
      </c>
      <c r="B25" s="71">
        <v>0</v>
      </c>
      <c r="C25" s="74">
        <v>0</v>
      </c>
      <c r="D25" s="74">
        <v>44930</v>
      </c>
      <c r="E25" s="74">
        <v>44930</v>
      </c>
      <c r="F25" s="75">
        <v>44930</v>
      </c>
    </row>
    <row r="26" spans="1:6" x14ac:dyDescent="0.25">
      <c r="A26" s="79" t="s">
        <v>533</v>
      </c>
      <c r="B26" s="71">
        <v>0</v>
      </c>
      <c r="C26" s="74">
        <v>0</v>
      </c>
      <c r="D26" s="74">
        <v>7950</v>
      </c>
      <c r="E26" s="74">
        <v>7950</v>
      </c>
      <c r="F26" s="75">
        <v>7950</v>
      </c>
    </row>
    <row r="27" spans="1:6" ht="25.5" x14ac:dyDescent="0.25">
      <c r="A27" s="79" t="s">
        <v>294</v>
      </c>
      <c r="B27" s="71">
        <v>1325.45</v>
      </c>
      <c r="C27" s="74">
        <v>2000</v>
      </c>
      <c r="D27" s="74">
        <v>2000</v>
      </c>
      <c r="E27" s="74">
        <v>2000</v>
      </c>
      <c r="F27" s="75">
        <v>2000</v>
      </c>
    </row>
    <row r="28" spans="1:6" x14ac:dyDescent="0.25">
      <c r="A28" s="178" t="s">
        <v>297</v>
      </c>
      <c r="B28" s="80">
        <f>B29</f>
        <v>0</v>
      </c>
      <c r="C28" s="96"/>
      <c r="D28" s="96"/>
      <c r="E28" s="96"/>
      <c r="F28" s="97"/>
    </row>
    <row r="29" spans="1:6" x14ac:dyDescent="0.25">
      <c r="A29" s="79" t="s">
        <v>298</v>
      </c>
      <c r="B29" s="71">
        <v>0</v>
      </c>
      <c r="C29" s="74"/>
      <c r="D29" s="74"/>
      <c r="E29" s="74"/>
      <c r="F29" s="75"/>
    </row>
    <row r="30" spans="1:6" x14ac:dyDescent="0.25">
      <c r="A30" s="178"/>
      <c r="B30" s="80"/>
      <c r="C30" s="96"/>
      <c r="D30" s="96"/>
      <c r="E30" s="96"/>
      <c r="F30" s="97"/>
    </row>
    <row r="31" spans="1:6" x14ac:dyDescent="0.25">
      <c r="A31" s="81"/>
      <c r="B31" s="74"/>
      <c r="C31" s="74"/>
      <c r="D31" s="74"/>
      <c r="E31" s="74"/>
      <c r="F31" s="74"/>
    </row>
    <row r="32" spans="1:6" x14ac:dyDescent="0.25">
      <c r="A32" s="176"/>
      <c r="B32" s="136"/>
      <c r="C32" s="136"/>
      <c r="D32" s="136"/>
      <c r="E32" s="136"/>
      <c r="F32" s="136"/>
    </row>
    <row r="34" spans="1:6" ht="18" x14ac:dyDescent="0.25">
      <c r="A34" s="4"/>
      <c r="B34" s="4"/>
      <c r="C34" s="4"/>
      <c r="D34" s="4"/>
      <c r="E34" s="5"/>
      <c r="F34" s="5"/>
    </row>
    <row r="35" spans="1:6" ht="25.5" x14ac:dyDescent="0.25">
      <c r="A35" s="18" t="s">
        <v>64</v>
      </c>
      <c r="B35" s="17" t="s">
        <v>278</v>
      </c>
      <c r="C35" s="18" t="s">
        <v>279</v>
      </c>
      <c r="D35" s="18" t="s">
        <v>280</v>
      </c>
      <c r="E35" s="18" t="s">
        <v>59</v>
      </c>
      <c r="F35" s="18" t="s">
        <v>284</v>
      </c>
    </row>
    <row r="36" spans="1:6" x14ac:dyDescent="0.25">
      <c r="A36" s="35" t="s">
        <v>57</v>
      </c>
      <c r="B36" s="72">
        <f>B37+B62</f>
        <v>921830.3</v>
      </c>
      <c r="C36" s="73">
        <f>C37+C62</f>
        <v>954427</v>
      </c>
      <c r="D36" s="73">
        <f>D37+D62</f>
        <v>1002685</v>
      </c>
      <c r="E36" s="73">
        <f>E37+E62</f>
        <v>981185</v>
      </c>
      <c r="F36" s="73">
        <f>F37+F62</f>
        <v>981185</v>
      </c>
    </row>
    <row r="37" spans="1:6" x14ac:dyDescent="0.25">
      <c r="A37" s="35" t="s">
        <v>263</v>
      </c>
      <c r="B37" s="72">
        <f>B38+B43+B53+B55+B59</f>
        <v>842762.08000000007</v>
      </c>
      <c r="C37" s="73">
        <f>C38+C43+C53+C55+C59</f>
        <v>945743.25</v>
      </c>
      <c r="D37" s="73">
        <f>D38+D43+D53+D55</f>
        <v>963885</v>
      </c>
      <c r="E37" s="73">
        <f>E38+E43+E53+E55</f>
        <v>963385</v>
      </c>
      <c r="F37" s="73">
        <f>F38+F43+F53+F55</f>
        <v>963385</v>
      </c>
    </row>
    <row r="38" spans="1:6" ht="15.75" customHeight="1" x14ac:dyDescent="0.25">
      <c r="A38" s="22" t="s">
        <v>249</v>
      </c>
      <c r="B38" s="80">
        <f>B39+B42</f>
        <v>702941.24</v>
      </c>
      <c r="C38" s="96">
        <f>C39+C42</f>
        <v>782600</v>
      </c>
      <c r="D38" s="96">
        <f>D39+D40+D41+D42</f>
        <v>805270</v>
      </c>
      <c r="E38" s="96">
        <f>E39+E40+E41+E42</f>
        <v>805270</v>
      </c>
      <c r="F38" s="96">
        <f>F39+F40+F41+F42</f>
        <v>805270</v>
      </c>
    </row>
    <row r="39" spans="1:6" x14ac:dyDescent="0.25">
      <c r="A39" s="181" t="s">
        <v>250</v>
      </c>
      <c r="B39" s="71">
        <v>30318.98</v>
      </c>
      <c r="C39" s="74">
        <v>45300</v>
      </c>
      <c r="D39" s="74">
        <v>17680</v>
      </c>
      <c r="E39" s="74">
        <v>17680</v>
      </c>
      <c r="F39" s="74">
        <v>17680</v>
      </c>
    </row>
    <row r="40" spans="1:6" x14ac:dyDescent="0.25">
      <c r="A40" s="181" t="s">
        <v>534</v>
      </c>
      <c r="B40" s="71">
        <v>0</v>
      </c>
      <c r="C40" s="74">
        <v>0</v>
      </c>
      <c r="D40" s="74">
        <v>42740</v>
      </c>
      <c r="E40" s="74">
        <v>42740</v>
      </c>
      <c r="F40" s="74">
        <v>42740</v>
      </c>
    </row>
    <row r="41" spans="1:6" x14ac:dyDescent="0.25">
      <c r="A41" s="181" t="s">
        <v>535</v>
      </c>
      <c r="B41" s="71">
        <v>0</v>
      </c>
      <c r="C41" s="74">
        <v>0</v>
      </c>
      <c r="D41" s="74">
        <v>7550</v>
      </c>
      <c r="E41" s="74">
        <v>7550</v>
      </c>
      <c r="F41" s="74">
        <v>7550</v>
      </c>
    </row>
    <row r="42" spans="1:6" x14ac:dyDescent="0.25">
      <c r="A42" s="12" t="s">
        <v>251</v>
      </c>
      <c r="B42" s="71">
        <v>672622.26</v>
      </c>
      <c r="C42" s="74">
        <v>737300</v>
      </c>
      <c r="D42" s="74">
        <v>737300</v>
      </c>
      <c r="E42" s="74">
        <v>737300</v>
      </c>
      <c r="F42" s="74">
        <v>737300</v>
      </c>
    </row>
    <row r="43" spans="1:6" x14ac:dyDescent="0.25">
      <c r="A43" s="22" t="s">
        <v>252</v>
      </c>
      <c r="B43" s="185">
        <f>B44+B45+B46+B49+B50+B51+B52</f>
        <v>125365.65000000001</v>
      </c>
      <c r="C43" s="96">
        <f>C45+C46+C49+C50+C51</f>
        <v>146950.5</v>
      </c>
      <c r="D43" s="96">
        <f>D44+D45+D46+D47+D48+D49+D50+D51+D52</f>
        <v>136515</v>
      </c>
      <c r="E43" s="96">
        <f>E44+E45+E46+E47+E48+E49+E50+E51+E52</f>
        <v>136015</v>
      </c>
      <c r="F43" s="80">
        <f>F44+F45+F46+F47+F48+F49+F50+F51+F52</f>
        <v>136015</v>
      </c>
    </row>
    <row r="44" spans="1:6" x14ac:dyDescent="0.25">
      <c r="A44" s="23" t="s">
        <v>299</v>
      </c>
      <c r="B44" s="213">
        <v>10.43</v>
      </c>
      <c r="C44" s="96">
        <v>0</v>
      </c>
      <c r="D44" s="96">
        <v>0</v>
      </c>
      <c r="E44" s="96"/>
      <c r="F44" s="80"/>
    </row>
    <row r="45" spans="1:6" x14ac:dyDescent="0.25">
      <c r="A45" s="12" t="s">
        <v>253</v>
      </c>
      <c r="B45" s="71">
        <v>638.79999999999995</v>
      </c>
      <c r="C45" s="74">
        <v>0</v>
      </c>
      <c r="D45" s="74">
        <v>3600</v>
      </c>
      <c r="E45" s="74">
        <v>3600</v>
      </c>
      <c r="F45" s="75">
        <v>3600</v>
      </c>
    </row>
    <row r="46" spans="1:6" x14ac:dyDescent="0.25">
      <c r="A46" s="12" t="s">
        <v>265</v>
      </c>
      <c r="B46" s="71">
        <v>19811.240000000002</v>
      </c>
      <c r="C46" s="74">
        <v>15118.5</v>
      </c>
      <c r="D46" s="74">
        <v>3918</v>
      </c>
      <c r="E46" s="74">
        <v>3418</v>
      </c>
      <c r="F46" s="75">
        <v>3418</v>
      </c>
    </row>
    <row r="47" spans="1:6" x14ac:dyDescent="0.25">
      <c r="A47" s="12" t="s">
        <v>534</v>
      </c>
      <c r="B47" s="71">
        <v>0</v>
      </c>
      <c r="C47" s="74">
        <v>0</v>
      </c>
      <c r="D47" s="74">
        <v>2190</v>
      </c>
      <c r="E47" s="74">
        <v>2190</v>
      </c>
      <c r="F47" s="75">
        <v>2190</v>
      </c>
    </row>
    <row r="48" spans="1:6" x14ac:dyDescent="0.25">
      <c r="A48" s="12" t="s">
        <v>535</v>
      </c>
      <c r="B48" s="71">
        <v>0</v>
      </c>
      <c r="C48" s="74">
        <v>0</v>
      </c>
      <c r="D48" s="74">
        <v>400</v>
      </c>
      <c r="E48" s="74">
        <v>400</v>
      </c>
      <c r="F48" s="75">
        <v>400</v>
      </c>
    </row>
    <row r="49" spans="1:6" ht="25.5" x14ac:dyDescent="0.25">
      <c r="A49" s="81" t="s">
        <v>254</v>
      </c>
      <c r="B49" s="71">
        <v>25316.99</v>
      </c>
      <c r="C49" s="74">
        <v>33807</v>
      </c>
      <c r="D49" s="74">
        <v>34507</v>
      </c>
      <c r="E49" s="74">
        <v>34507</v>
      </c>
      <c r="F49" s="75">
        <v>34507</v>
      </c>
    </row>
    <row r="50" spans="1:6" ht="25.5" x14ac:dyDescent="0.25">
      <c r="A50" s="79" t="s">
        <v>255</v>
      </c>
      <c r="B50" s="71">
        <v>9087.51</v>
      </c>
      <c r="C50" s="74">
        <v>22025</v>
      </c>
      <c r="D50" s="74">
        <v>15000</v>
      </c>
      <c r="E50" s="74">
        <v>15000</v>
      </c>
      <c r="F50" s="75">
        <v>15000</v>
      </c>
    </row>
    <row r="51" spans="1:6" x14ac:dyDescent="0.25">
      <c r="A51" s="12" t="s">
        <v>251</v>
      </c>
      <c r="B51" s="71">
        <v>70337.350000000006</v>
      </c>
      <c r="C51" s="74">
        <v>76000</v>
      </c>
      <c r="D51" s="74">
        <v>76900</v>
      </c>
      <c r="E51" s="74">
        <v>76900</v>
      </c>
      <c r="F51" s="75">
        <v>76900</v>
      </c>
    </row>
    <row r="52" spans="1:6" x14ac:dyDescent="0.25">
      <c r="A52" s="12" t="s">
        <v>266</v>
      </c>
      <c r="B52" s="71">
        <v>163.33000000000001</v>
      </c>
      <c r="C52" s="74">
        <v>0</v>
      </c>
      <c r="D52" s="74">
        <v>0</v>
      </c>
      <c r="E52" s="74">
        <v>0</v>
      </c>
      <c r="F52" s="75">
        <v>0</v>
      </c>
    </row>
    <row r="53" spans="1:6" x14ac:dyDescent="0.25">
      <c r="A53" s="183" t="s">
        <v>256</v>
      </c>
      <c r="B53" s="80">
        <f>B54</f>
        <v>583.01</v>
      </c>
      <c r="C53" s="96">
        <f>C54</f>
        <v>800</v>
      </c>
      <c r="D53" s="96">
        <f>D54</f>
        <v>100</v>
      </c>
      <c r="E53" s="96">
        <f>E54</f>
        <v>100</v>
      </c>
      <c r="F53" s="97">
        <f>F54</f>
        <v>100</v>
      </c>
    </row>
    <row r="54" spans="1:6" ht="25.5" x14ac:dyDescent="0.25">
      <c r="A54" s="79" t="s">
        <v>254</v>
      </c>
      <c r="B54" s="71">
        <v>583.01</v>
      </c>
      <c r="C54" s="74">
        <v>800</v>
      </c>
      <c r="D54" s="74">
        <v>100</v>
      </c>
      <c r="E54" s="74">
        <v>100</v>
      </c>
      <c r="F54" s="75">
        <v>100</v>
      </c>
    </row>
    <row r="55" spans="1:6" ht="25.5" x14ac:dyDescent="0.25">
      <c r="A55" s="178" t="s">
        <v>257</v>
      </c>
      <c r="B55" s="80">
        <f>B56+B57+B58</f>
        <v>13516.119999999999</v>
      </c>
      <c r="C55" s="96">
        <f>C57+C58</f>
        <v>15000</v>
      </c>
      <c r="D55" s="96">
        <f>D57+D58</f>
        <v>22000</v>
      </c>
      <c r="E55" s="96">
        <f>E57+E58</f>
        <v>22000</v>
      </c>
      <c r="F55" s="97">
        <f>F57+F58</f>
        <v>22000</v>
      </c>
    </row>
    <row r="56" spans="1:6" x14ac:dyDescent="0.25">
      <c r="A56" s="79" t="s">
        <v>300</v>
      </c>
      <c r="B56" s="71">
        <v>443.84</v>
      </c>
      <c r="C56" s="74">
        <v>0</v>
      </c>
      <c r="D56" s="74">
        <v>0</v>
      </c>
      <c r="E56" s="74">
        <v>0</v>
      </c>
      <c r="F56" s="75">
        <v>0</v>
      </c>
    </row>
    <row r="57" spans="1:6" x14ac:dyDescent="0.25">
      <c r="A57" s="12" t="s">
        <v>258</v>
      </c>
      <c r="B57" s="71">
        <v>11648.99</v>
      </c>
      <c r="C57" s="74">
        <v>13000</v>
      </c>
      <c r="D57" s="74">
        <v>20000</v>
      </c>
      <c r="E57" s="74">
        <v>20000</v>
      </c>
      <c r="F57" s="75">
        <v>20000</v>
      </c>
    </row>
    <row r="58" spans="1:6" ht="25.5" x14ac:dyDescent="0.25">
      <c r="A58" s="79" t="s">
        <v>259</v>
      </c>
      <c r="B58" s="71">
        <v>1423.29</v>
      </c>
      <c r="C58" s="74">
        <v>2000</v>
      </c>
      <c r="D58" s="74">
        <v>2000</v>
      </c>
      <c r="E58" s="74">
        <v>2000</v>
      </c>
      <c r="F58" s="75">
        <v>2000</v>
      </c>
    </row>
    <row r="59" spans="1:6" x14ac:dyDescent="0.25">
      <c r="A59" s="183" t="s">
        <v>260</v>
      </c>
      <c r="B59" s="80">
        <f>B60</f>
        <v>356.06</v>
      </c>
      <c r="C59" s="96">
        <f>C60</f>
        <v>392.75</v>
      </c>
      <c r="D59" s="96">
        <f>D60</f>
        <v>0</v>
      </c>
      <c r="E59" s="96">
        <f>E60</f>
        <v>0</v>
      </c>
      <c r="F59" s="97">
        <f>F60</f>
        <v>0</v>
      </c>
    </row>
    <row r="60" spans="1:6" x14ac:dyDescent="0.25">
      <c r="A60" s="12" t="s">
        <v>258</v>
      </c>
      <c r="B60" s="71">
        <v>356.06</v>
      </c>
      <c r="C60" s="74">
        <v>392.75</v>
      </c>
      <c r="D60" s="74">
        <v>0</v>
      </c>
      <c r="E60" s="74">
        <v>0</v>
      </c>
      <c r="F60" s="75">
        <v>0</v>
      </c>
    </row>
    <row r="61" spans="1:6" x14ac:dyDescent="0.25">
      <c r="A61" s="12"/>
      <c r="B61" s="71"/>
      <c r="C61" s="74"/>
      <c r="D61" s="74"/>
      <c r="E61" s="74"/>
      <c r="F61" s="75"/>
    </row>
    <row r="62" spans="1:6" ht="25.5" x14ac:dyDescent="0.25">
      <c r="A62" s="182" t="s">
        <v>34</v>
      </c>
      <c r="B62" s="184">
        <f>B63</f>
        <v>79068.22</v>
      </c>
      <c r="C62" s="96">
        <f>C63</f>
        <v>8683.75</v>
      </c>
      <c r="D62" s="96">
        <f>D63+D69</f>
        <v>38800</v>
      </c>
      <c r="E62" s="96">
        <f>E63+E69</f>
        <v>17800</v>
      </c>
      <c r="F62" s="97">
        <f>F63+F69</f>
        <v>17800</v>
      </c>
    </row>
    <row r="63" spans="1:6" ht="25.5" x14ac:dyDescent="0.25">
      <c r="A63" s="182" t="s">
        <v>264</v>
      </c>
      <c r="B63" s="184">
        <f>B64+B65+B66+B67+B68</f>
        <v>79068.22</v>
      </c>
      <c r="C63" s="96">
        <f>C64+C67</f>
        <v>8683.75</v>
      </c>
      <c r="D63" s="96">
        <f>D64+D65+D66+D67</f>
        <v>38300</v>
      </c>
      <c r="E63" s="96">
        <f>E64+E65+E66+E67+E68</f>
        <v>17800</v>
      </c>
      <c r="F63" s="97">
        <f>F64+F65+F66+F67</f>
        <v>17800</v>
      </c>
    </row>
    <row r="64" spans="1:6" x14ac:dyDescent="0.25">
      <c r="A64" s="12" t="s">
        <v>261</v>
      </c>
      <c r="B64" s="71">
        <v>76628.06</v>
      </c>
      <c r="C64" s="74">
        <v>5883.75</v>
      </c>
      <c r="D64" s="74">
        <v>21100</v>
      </c>
      <c r="E64" s="74">
        <v>600</v>
      </c>
      <c r="F64" s="75">
        <v>600</v>
      </c>
    </row>
    <row r="65" spans="1:6" x14ac:dyDescent="0.25">
      <c r="A65" s="12" t="s">
        <v>301</v>
      </c>
      <c r="B65" s="71">
        <v>508</v>
      </c>
      <c r="C65" s="74">
        <v>0</v>
      </c>
      <c r="D65" s="74">
        <v>14400</v>
      </c>
      <c r="E65" s="74">
        <v>14400</v>
      </c>
      <c r="F65" s="75">
        <v>14400</v>
      </c>
    </row>
    <row r="66" spans="1:6" x14ac:dyDescent="0.25">
      <c r="A66" s="12" t="s">
        <v>326</v>
      </c>
      <c r="B66" s="71">
        <v>225.42</v>
      </c>
      <c r="C66" s="74">
        <v>0</v>
      </c>
      <c r="D66" s="74">
        <v>0</v>
      </c>
      <c r="E66" s="74">
        <v>0</v>
      </c>
      <c r="F66" s="75">
        <v>0</v>
      </c>
    </row>
    <row r="67" spans="1:6" x14ac:dyDescent="0.25">
      <c r="A67" s="12" t="s">
        <v>258</v>
      </c>
      <c r="B67" s="71">
        <v>1606.74</v>
      </c>
      <c r="C67" s="74">
        <v>2800</v>
      </c>
      <c r="D67" s="74">
        <v>2800</v>
      </c>
      <c r="E67" s="74">
        <v>2800</v>
      </c>
      <c r="F67" s="75">
        <v>2800</v>
      </c>
    </row>
    <row r="68" spans="1:6" x14ac:dyDescent="0.25">
      <c r="A68" s="12" t="s">
        <v>262</v>
      </c>
      <c r="B68" s="71">
        <v>100</v>
      </c>
      <c r="C68" s="74">
        <v>0</v>
      </c>
      <c r="D68" s="74">
        <v>0</v>
      </c>
      <c r="E68" s="74">
        <v>0</v>
      </c>
      <c r="F68" s="75">
        <v>0</v>
      </c>
    </row>
    <row r="69" spans="1:6" ht="38.25" x14ac:dyDescent="0.25">
      <c r="A69" s="221" t="s">
        <v>327</v>
      </c>
      <c r="B69" s="222">
        <v>0</v>
      </c>
      <c r="C69" s="96">
        <v>0</v>
      </c>
      <c r="D69" s="96">
        <f>D70</f>
        <v>500</v>
      </c>
      <c r="E69" s="96">
        <v>0</v>
      </c>
      <c r="F69" s="97">
        <v>0</v>
      </c>
    </row>
    <row r="70" spans="1:6" x14ac:dyDescent="0.25">
      <c r="A70" s="58" t="s">
        <v>265</v>
      </c>
      <c r="B70" s="8">
        <v>0</v>
      </c>
      <c r="C70" s="9">
        <v>0</v>
      </c>
      <c r="D70" s="9">
        <v>500</v>
      </c>
      <c r="E70" s="9">
        <v>2000</v>
      </c>
      <c r="F70" s="9">
        <v>2000</v>
      </c>
    </row>
  </sheetData>
  <mergeCells count="4"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F14" sqref="F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27" t="s">
        <v>277</v>
      </c>
      <c r="B1" s="227"/>
      <c r="C1" s="227"/>
      <c r="D1" s="227"/>
      <c r="E1" s="227"/>
      <c r="F1" s="22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27" t="s">
        <v>17</v>
      </c>
      <c r="B3" s="227"/>
      <c r="C3" s="227"/>
      <c r="D3" s="227"/>
      <c r="E3" s="240"/>
      <c r="F3" s="24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27" t="s">
        <v>4</v>
      </c>
      <c r="B5" s="228"/>
      <c r="C5" s="228"/>
      <c r="D5" s="228"/>
      <c r="E5" s="228"/>
      <c r="F5" s="22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27" t="s">
        <v>13</v>
      </c>
      <c r="B7" s="245"/>
      <c r="C7" s="245"/>
      <c r="D7" s="245"/>
      <c r="E7" s="245"/>
      <c r="F7" s="24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64</v>
      </c>
      <c r="B9" s="17" t="s">
        <v>278</v>
      </c>
      <c r="C9" s="18" t="s">
        <v>279</v>
      </c>
      <c r="D9" s="18" t="s">
        <v>280</v>
      </c>
      <c r="E9" s="18" t="s">
        <v>59</v>
      </c>
      <c r="F9" s="18" t="s">
        <v>284</v>
      </c>
    </row>
    <row r="10" spans="1:6" ht="15.75" customHeight="1" x14ac:dyDescent="0.25">
      <c r="A10" s="186" t="s">
        <v>267</v>
      </c>
      <c r="B10" s="80">
        <f>B11</f>
        <v>921830.29999999993</v>
      </c>
      <c r="C10" s="96">
        <f>C11</f>
        <v>954427</v>
      </c>
      <c r="D10" s="96">
        <f>D11</f>
        <v>1002685</v>
      </c>
      <c r="E10" s="96">
        <f>E11</f>
        <v>981185</v>
      </c>
      <c r="F10" s="96">
        <f>F11</f>
        <v>981185</v>
      </c>
    </row>
    <row r="11" spans="1:6" ht="15.75" customHeight="1" x14ac:dyDescent="0.25">
      <c r="A11" s="186" t="s">
        <v>268</v>
      </c>
      <c r="B11" s="80">
        <f>B12+B14+B16+B18</f>
        <v>921830.29999999993</v>
      </c>
      <c r="C11" s="96">
        <f>C12+C14+C16+C19</f>
        <v>954427</v>
      </c>
      <c r="D11" s="96">
        <f>D12+D18</f>
        <v>1002685</v>
      </c>
      <c r="E11" s="96">
        <f>E12+E18</f>
        <v>981185</v>
      </c>
      <c r="F11" s="96">
        <f>F12+F18</f>
        <v>981185</v>
      </c>
    </row>
    <row r="12" spans="1:6" x14ac:dyDescent="0.25">
      <c r="A12" s="177" t="s">
        <v>269</v>
      </c>
      <c r="B12" s="80">
        <f>B13</f>
        <v>867740.19</v>
      </c>
      <c r="C12" s="96">
        <f>C13</f>
        <v>828878.25</v>
      </c>
      <c r="D12" s="96">
        <f>D13</f>
        <v>924785</v>
      </c>
      <c r="E12" s="96">
        <f>E13</f>
        <v>903285</v>
      </c>
      <c r="F12" s="96">
        <f>F13</f>
        <v>903285</v>
      </c>
    </row>
    <row r="13" spans="1:6" s="59" customFormat="1" x14ac:dyDescent="0.25">
      <c r="A13" s="187" t="s">
        <v>270</v>
      </c>
      <c r="B13" s="71">
        <v>867740.19</v>
      </c>
      <c r="C13" s="74">
        <v>828878.25</v>
      </c>
      <c r="D13" s="74">
        <v>924785</v>
      </c>
      <c r="E13" s="74">
        <v>903285</v>
      </c>
      <c r="F13" s="74">
        <v>903285</v>
      </c>
    </row>
    <row r="14" spans="1:6" x14ac:dyDescent="0.25">
      <c r="A14" s="190" t="s">
        <v>271</v>
      </c>
      <c r="B14" s="80">
        <f>B15</f>
        <v>0</v>
      </c>
      <c r="C14" s="96">
        <f>C15</f>
        <v>0</v>
      </c>
      <c r="D14" s="96">
        <f>D15</f>
        <v>0</v>
      </c>
      <c r="E14" s="96">
        <f>E15</f>
        <v>0</v>
      </c>
      <c r="F14" s="96">
        <f>F15</f>
        <v>0</v>
      </c>
    </row>
    <row r="15" spans="1:6" x14ac:dyDescent="0.25">
      <c r="A15" s="189" t="s">
        <v>272</v>
      </c>
      <c r="B15" s="71">
        <v>0</v>
      </c>
      <c r="C15" s="74">
        <v>0</v>
      </c>
      <c r="D15" s="74">
        <v>0</v>
      </c>
      <c r="E15" s="74">
        <v>0</v>
      </c>
      <c r="F15" s="75">
        <v>0</v>
      </c>
    </row>
    <row r="16" spans="1:6" x14ac:dyDescent="0.25">
      <c r="A16" s="186" t="s">
        <v>273</v>
      </c>
      <c r="B16" s="80">
        <f>B17</f>
        <v>0</v>
      </c>
      <c r="C16" s="96">
        <f>C17</f>
        <v>0</v>
      </c>
      <c r="D16" s="96">
        <f>D17</f>
        <v>0</v>
      </c>
      <c r="E16" s="96">
        <f>E17</f>
        <v>0</v>
      </c>
      <c r="F16" s="97">
        <f>F17</f>
        <v>0</v>
      </c>
    </row>
    <row r="17" spans="1:6" x14ac:dyDescent="0.25">
      <c r="A17" s="188" t="s">
        <v>274</v>
      </c>
      <c r="B17" s="71">
        <v>0</v>
      </c>
      <c r="C17" s="74">
        <v>0</v>
      </c>
      <c r="D17" s="74">
        <v>0</v>
      </c>
      <c r="E17" s="74">
        <v>0</v>
      </c>
      <c r="F17" s="74">
        <v>0</v>
      </c>
    </row>
    <row r="18" spans="1:6" x14ac:dyDescent="0.25">
      <c r="A18" s="186" t="s">
        <v>275</v>
      </c>
      <c r="B18" s="191">
        <f>B19</f>
        <v>54090.11</v>
      </c>
      <c r="C18" s="191">
        <f>C19</f>
        <v>125548.75</v>
      </c>
      <c r="D18" s="191">
        <f>D19</f>
        <v>77900</v>
      </c>
      <c r="E18" s="191">
        <f>E19</f>
        <v>77900</v>
      </c>
      <c r="F18" s="191">
        <f>F19</f>
        <v>77900</v>
      </c>
    </row>
    <row r="19" spans="1:6" x14ac:dyDescent="0.25">
      <c r="A19" s="189" t="s">
        <v>276</v>
      </c>
      <c r="B19" s="192">
        <v>54090.11</v>
      </c>
      <c r="C19" s="192">
        <v>125548.75</v>
      </c>
      <c r="D19" s="192">
        <v>77900</v>
      </c>
      <c r="E19" s="192">
        <v>77900</v>
      </c>
      <c r="F19" s="192">
        <v>77900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G10" sqref="G10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227" t="s">
        <v>282</v>
      </c>
      <c r="B1" s="227"/>
      <c r="C1" s="227"/>
      <c r="D1" s="227"/>
      <c r="E1" s="227"/>
      <c r="F1" s="227"/>
      <c r="G1" s="227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227" t="s">
        <v>17</v>
      </c>
      <c r="B3" s="227"/>
      <c r="C3" s="227"/>
      <c r="D3" s="227"/>
      <c r="E3" s="227"/>
      <c r="F3" s="227"/>
      <c r="G3" s="227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227" t="s">
        <v>53</v>
      </c>
      <c r="B5" s="227"/>
      <c r="C5" s="227"/>
      <c r="D5" s="227"/>
      <c r="E5" s="227"/>
      <c r="F5" s="227"/>
      <c r="G5" s="227"/>
    </row>
    <row r="6" spans="1:7" ht="18" customHeight="1" x14ac:dyDescent="0.25">
      <c r="A6" s="37"/>
      <c r="B6" s="37"/>
      <c r="C6" s="37"/>
      <c r="D6" s="37"/>
      <c r="E6" s="37"/>
      <c r="F6" s="37"/>
      <c r="G6" s="37"/>
    </row>
    <row r="7" spans="1:7" ht="18" customHeight="1" x14ac:dyDescent="0.25">
      <c r="A7" s="227" t="s">
        <v>54</v>
      </c>
      <c r="B7" s="227"/>
      <c r="C7" s="227"/>
      <c r="D7" s="227"/>
      <c r="E7" s="227"/>
      <c r="F7" s="227"/>
      <c r="G7" s="227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56</v>
      </c>
      <c r="B9" s="17" t="s">
        <v>29</v>
      </c>
      <c r="C9" s="17" t="s">
        <v>278</v>
      </c>
      <c r="D9" s="18" t="s">
        <v>279</v>
      </c>
      <c r="E9" s="18" t="s">
        <v>280</v>
      </c>
      <c r="F9" s="18" t="s">
        <v>59</v>
      </c>
      <c r="G9" s="18" t="s">
        <v>284</v>
      </c>
    </row>
    <row r="10" spans="1:7" ht="25.5" x14ac:dyDescent="0.25">
      <c r="A10" s="11">
        <v>8</v>
      </c>
      <c r="B10" s="11" t="s">
        <v>14</v>
      </c>
      <c r="C10" s="8"/>
      <c r="D10" s="9"/>
      <c r="E10" s="9"/>
      <c r="F10" s="9"/>
      <c r="G10" s="9"/>
    </row>
    <row r="11" spans="1:7" x14ac:dyDescent="0.25">
      <c r="A11" s="56">
        <v>84</v>
      </c>
      <c r="B11" s="15" t="s">
        <v>21</v>
      </c>
      <c r="C11" s="8"/>
      <c r="D11" s="9"/>
      <c r="E11" s="9"/>
      <c r="F11" s="9"/>
      <c r="G11" s="9"/>
    </row>
    <row r="12" spans="1:7" x14ac:dyDescent="0.25">
      <c r="A12" s="54" t="s">
        <v>27</v>
      </c>
      <c r="B12" s="36"/>
      <c r="C12" s="8"/>
      <c r="D12" s="9"/>
      <c r="E12" s="9"/>
      <c r="F12" s="9"/>
      <c r="G12" s="9"/>
    </row>
    <row r="13" spans="1:7" ht="25.5" x14ac:dyDescent="0.25">
      <c r="A13" s="14">
        <v>5</v>
      </c>
      <c r="B13" s="22" t="s">
        <v>15</v>
      </c>
      <c r="C13" s="8"/>
      <c r="D13" s="9"/>
      <c r="E13" s="9"/>
      <c r="F13" s="9"/>
      <c r="G13" s="9"/>
    </row>
    <row r="14" spans="1:7" ht="25.5" x14ac:dyDescent="0.25">
      <c r="A14" s="56">
        <v>54</v>
      </c>
      <c r="B14" s="23" t="s">
        <v>22</v>
      </c>
      <c r="C14" s="8"/>
      <c r="D14" s="9"/>
      <c r="E14" s="9"/>
      <c r="F14" s="9"/>
      <c r="G14" s="10"/>
    </row>
    <row r="15" spans="1:7" x14ac:dyDescent="0.25">
      <c r="A15" s="54" t="s">
        <v>27</v>
      </c>
      <c r="B15" s="36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F8" sqref="F8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227" t="s">
        <v>282</v>
      </c>
      <c r="B1" s="227"/>
      <c r="C1" s="227"/>
      <c r="D1" s="227"/>
      <c r="E1" s="227"/>
      <c r="F1" s="22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27" t="s">
        <v>17</v>
      </c>
      <c r="B3" s="227"/>
      <c r="C3" s="227"/>
      <c r="D3" s="227"/>
      <c r="E3" s="227"/>
      <c r="F3" s="22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27" t="s">
        <v>55</v>
      </c>
      <c r="B5" s="227"/>
      <c r="C5" s="227"/>
      <c r="D5" s="227"/>
      <c r="E5" s="227"/>
      <c r="F5" s="227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64</v>
      </c>
      <c r="B7" s="17" t="s">
        <v>278</v>
      </c>
      <c r="C7" s="18" t="s">
        <v>279</v>
      </c>
      <c r="D7" s="18" t="s">
        <v>280</v>
      </c>
      <c r="E7" s="18" t="s">
        <v>59</v>
      </c>
      <c r="F7" s="18" t="s">
        <v>281</v>
      </c>
    </row>
    <row r="8" spans="1:6" x14ac:dyDescent="0.25">
      <c r="A8" s="11" t="s">
        <v>60</v>
      </c>
      <c r="B8" s="8"/>
      <c r="C8" s="9"/>
      <c r="D8" s="9"/>
      <c r="E8" s="9"/>
      <c r="F8" s="9"/>
    </row>
    <row r="9" spans="1:6" x14ac:dyDescent="0.25">
      <c r="A9" s="11" t="s">
        <v>37</v>
      </c>
      <c r="B9" s="8"/>
      <c r="C9" s="9"/>
      <c r="D9" s="9"/>
      <c r="E9" s="9"/>
      <c r="F9" s="9"/>
    </row>
    <row r="10" spans="1:6" x14ac:dyDescent="0.25">
      <c r="A10" s="13" t="s">
        <v>38</v>
      </c>
      <c r="B10" s="8"/>
      <c r="C10" s="9"/>
      <c r="D10" s="9"/>
      <c r="E10" s="9"/>
      <c r="F10" s="10"/>
    </row>
    <row r="11" spans="1:6" ht="38.25" x14ac:dyDescent="0.25">
      <c r="A11" s="11" t="s">
        <v>62</v>
      </c>
      <c r="B11" s="8"/>
      <c r="C11" s="9"/>
      <c r="D11" s="9"/>
      <c r="E11" s="9"/>
      <c r="F11" s="9"/>
    </row>
    <row r="12" spans="1:6" ht="38.25" x14ac:dyDescent="0.25">
      <c r="A12" s="16" t="s">
        <v>63</v>
      </c>
      <c r="B12" s="8"/>
      <c r="C12" s="9"/>
      <c r="D12" s="9"/>
      <c r="E12" s="9"/>
      <c r="F12" s="9"/>
    </row>
    <row r="13" spans="1:6" x14ac:dyDescent="0.25">
      <c r="A13" s="60" t="s">
        <v>27</v>
      </c>
      <c r="B13" s="8"/>
      <c r="C13" s="9"/>
      <c r="D13" s="9"/>
      <c r="E13" s="9"/>
      <c r="F13" s="9"/>
    </row>
    <row r="14" spans="1:6" x14ac:dyDescent="0.25">
      <c r="A14" s="16"/>
      <c r="B14" s="8"/>
      <c r="C14" s="9"/>
      <c r="D14" s="9"/>
      <c r="E14" s="9"/>
      <c r="F14" s="9"/>
    </row>
    <row r="15" spans="1:6" x14ac:dyDescent="0.25">
      <c r="A15" s="11" t="s">
        <v>61</v>
      </c>
      <c r="B15" s="8"/>
      <c r="C15" s="9"/>
      <c r="D15" s="9"/>
      <c r="E15" s="9"/>
      <c r="F15" s="9"/>
    </row>
    <row r="16" spans="1:6" x14ac:dyDescent="0.25">
      <c r="A16" s="22" t="s">
        <v>37</v>
      </c>
      <c r="B16" s="8"/>
      <c r="C16" s="9"/>
      <c r="D16" s="9"/>
      <c r="E16" s="9"/>
      <c r="F16" s="9"/>
    </row>
    <row r="17" spans="1:6" x14ac:dyDescent="0.25">
      <c r="A17" s="13" t="s">
        <v>38</v>
      </c>
      <c r="B17" s="8"/>
      <c r="C17" s="9"/>
      <c r="D17" s="9"/>
      <c r="E17" s="9"/>
      <c r="F17" s="10"/>
    </row>
    <row r="18" spans="1:6" x14ac:dyDescent="0.25">
      <c r="A18" s="22" t="s">
        <v>39</v>
      </c>
      <c r="B18" s="8"/>
      <c r="C18" s="9"/>
      <c r="D18" s="9"/>
      <c r="E18" s="9"/>
      <c r="F18" s="10"/>
    </row>
    <row r="19" spans="1:6" x14ac:dyDescent="0.25">
      <c r="A19" s="13" t="s">
        <v>40</v>
      </c>
      <c r="B19" s="8"/>
      <c r="C19" s="9"/>
      <c r="D19" s="9"/>
      <c r="E19" s="9"/>
      <c r="F19" s="10"/>
    </row>
    <row r="20" spans="1:6" x14ac:dyDescent="0.25">
      <c r="A20" s="61" t="s">
        <v>27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7"/>
  <sheetViews>
    <sheetView topLeftCell="A71" workbookViewId="0">
      <selection activeCell="H77" sqref="H77"/>
    </sheetView>
  </sheetViews>
  <sheetFormatPr defaultRowHeight="15" x14ac:dyDescent="0.25"/>
  <cols>
    <col min="1" max="1" width="7.42578125" customWidth="1"/>
    <col min="2" max="2" width="8.42578125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227" t="s">
        <v>282</v>
      </c>
      <c r="B1" s="227"/>
      <c r="C1" s="227"/>
      <c r="D1" s="227"/>
      <c r="E1" s="227"/>
      <c r="F1" s="227"/>
      <c r="G1" s="227"/>
      <c r="H1" s="227"/>
      <c r="I1" s="22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227" t="s">
        <v>16</v>
      </c>
      <c r="B3" s="228"/>
      <c r="C3" s="228"/>
      <c r="D3" s="228"/>
      <c r="E3" s="228"/>
      <c r="F3" s="228"/>
      <c r="G3" s="228"/>
      <c r="H3" s="228"/>
      <c r="I3" s="22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324" t="s">
        <v>18</v>
      </c>
      <c r="B5" s="325"/>
      <c r="C5" s="326"/>
      <c r="D5" s="17" t="s">
        <v>19</v>
      </c>
      <c r="E5" s="17" t="s">
        <v>278</v>
      </c>
      <c r="F5" s="18" t="s">
        <v>279</v>
      </c>
      <c r="G5" s="18" t="s">
        <v>285</v>
      </c>
      <c r="H5" s="18" t="s">
        <v>59</v>
      </c>
      <c r="I5" s="18" t="s">
        <v>284</v>
      </c>
    </row>
    <row r="6" spans="1:9" ht="25.5" x14ac:dyDescent="0.25">
      <c r="A6" s="83"/>
      <c r="B6" s="84"/>
      <c r="C6" s="85"/>
      <c r="D6" s="86" t="s">
        <v>74</v>
      </c>
      <c r="E6" s="86"/>
      <c r="F6" s="3"/>
      <c r="G6" s="3"/>
      <c r="H6" s="3"/>
      <c r="I6" s="3"/>
    </row>
    <row r="7" spans="1:9" x14ac:dyDescent="0.25">
      <c r="A7" s="83"/>
      <c r="B7" s="84"/>
      <c r="C7" s="85"/>
      <c r="D7" s="86" t="s">
        <v>75</v>
      </c>
      <c r="E7" s="86"/>
      <c r="F7" s="3"/>
      <c r="G7" s="3"/>
      <c r="H7" s="3"/>
      <c r="I7" s="3"/>
    </row>
    <row r="8" spans="1:9" ht="25.5" x14ac:dyDescent="0.25">
      <c r="A8" s="298" t="s">
        <v>76</v>
      </c>
      <c r="B8" s="299"/>
      <c r="C8" s="300"/>
      <c r="D8" s="88" t="s">
        <v>77</v>
      </c>
      <c r="E8" s="99">
        <f t="shared" ref="E8:G9" si="0">E9</f>
        <v>1423.29</v>
      </c>
      <c r="F8" s="100">
        <f t="shared" si="0"/>
        <v>2000</v>
      </c>
      <c r="G8" s="100">
        <f t="shared" si="0"/>
        <v>2000</v>
      </c>
      <c r="H8" s="100">
        <f>H9</f>
        <v>2000</v>
      </c>
      <c r="I8" s="100">
        <f>I9</f>
        <v>2000</v>
      </c>
    </row>
    <row r="9" spans="1:9" x14ac:dyDescent="0.25">
      <c r="A9" s="298" t="s">
        <v>78</v>
      </c>
      <c r="B9" s="299"/>
      <c r="C9" s="300"/>
      <c r="D9" s="88" t="s">
        <v>79</v>
      </c>
      <c r="E9" s="99">
        <f t="shared" si="0"/>
        <v>1423.29</v>
      </c>
      <c r="F9" s="100">
        <f t="shared" si="0"/>
        <v>2000</v>
      </c>
      <c r="G9" s="100">
        <f t="shared" si="0"/>
        <v>2000</v>
      </c>
      <c r="H9" s="100">
        <f>H10</f>
        <v>2000</v>
      </c>
      <c r="I9" s="100">
        <f>I10</f>
        <v>2000</v>
      </c>
    </row>
    <row r="10" spans="1:9" s="59" customFormat="1" ht="15.75" customHeight="1" x14ac:dyDescent="0.25">
      <c r="A10" s="327" t="s">
        <v>80</v>
      </c>
      <c r="B10" s="328"/>
      <c r="C10" s="329"/>
      <c r="D10" s="172" t="s">
        <v>79</v>
      </c>
      <c r="E10" s="173">
        <f>E12</f>
        <v>1423.29</v>
      </c>
      <c r="F10" s="174">
        <f>F12</f>
        <v>2000</v>
      </c>
      <c r="G10" s="174">
        <f>G12</f>
        <v>2000</v>
      </c>
      <c r="H10" s="174">
        <f>H16</f>
        <v>2000</v>
      </c>
      <c r="I10" s="174">
        <f>I16</f>
        <v>2000</v>
      </c>
    </row>
    <row r="11" spans="1:9" s="59" customFormat="1" ht="15" customHeight="1" x14ac:dyDescent="0.25">
      <c r="A11" s="330"/>
      <c r="B11" s="331"/>
      <c r="C11" s="332"/>
      <c r="D11" s="89"/>
      <c r="E11" s="101"/>
      <c r="F11" s="102"/>
      <c r="G11" s="102"/>
      <c r="H11" s="102"/>
      <c r="I11" s="102"/>
    </row>
    <row r="12" spans="1:9" ht="25.5" x14ac:dyDescent="0.25">
      <c r="A12" s="336" t="s">
        <v>83</v>
      </c>
      <c r="B12" s="337"/>
      <c r="C12" s="338"/>
      <c r="D12" s="88" t="s">
        <v>82</v>
      </c>
      <c r="E12" s="99">
        <f>E13</f>
        <v>1423.29</v>
      </c>
      <c r="F12" s="100">
        <f>F13</f>
        <v>2000</v>
      </c>
      <c r="G12" s="100">
        <f>G13</f>
        <v>2000</v>
      </c>
      <c r="H12" s="100"/>
      <c r="I12" s="100"/>
    </row>
    <row r="13" spans="1:9" ht="38.25" x14ac:dyDescent="0.25">
      <c r="A13" s="339" t="s">
        <v>84</v>
      </c>
      <c r="B13" s="340"/>
      <c r="C13" s="341"/>
      <c r="D13" s="90" t="s">
        <v>85</v>
      </c>
      <c r="E13" s="103">
        <f>E15</f>
        <v>1423.29</v>
      </c>
      <c r="F13" s="104">
        <f t="shared" ref="F13:G17" si="1">F14</f>
        <v>2000</v>
      </c>
      <c r="G13" s="104">
        <f t="shared" si="1"/>
        <v>2000</v>
      </c>
      <c r="H13" s="104"/>
      <c r="I13" s="104"/>
    </row>
    <row r="14" spans="1:9" x14ac:dyDescent="0.25">
      <c r="A14" s="333" t="s">
        <v>86</v>
      </c>
      <c r="B14" s="334"/>
      <c r="C14" s="335"/>
      <c r="D14" s="91" t="s">
        <v>87</v>
      </c>
      <c r="E14" s="92">
        <f>E15</f>
        <v>1423.29</v>
      </c>
      <c r="F14" s="93">
        <f t="shared" si="1"/>
        <v>2000</v>
      </c>
      <c r="G14" s="93">
        <f t="shared" si="1"/>
        <v>2000</v>
      </c>
      <c r="H14" s="93"/>
      <c r="I14" s="94"/>
    </row>
    <row r="15" spans="1:9" s="87" customFormat="1" x14ac:dyDescent="0.25">
      <c r="A15" s="321">
        <v>3</v>
      </c>
      <c r="B15" s="322"/>
      <c r="C15" s="323"/>
      <c r="D15" s="95" t="s">
        <v>88</v>
      </c>
      <c r="E15" s="80">
        <f>E16</f>
        <v>1423.29</v>
      </c>
      <c r="F15" s="96">
        <f t="shared" si="1"/>
        <v>2000</v>
      </c>
      <c r="G15" s="96">
        <f t="shared" si="1"/>
        <v>2000</v>
      </c>
      <c r="H15" s="96"/>
      <c r="I15" s="97"/>
    </row>
    <row r="16" spans="1:9" ht="24" customHeight="1" x14ac:dyDescent="0.25">
      <c r="A16" s="271">
        <v>37</v>
      </c>
      <c r="B16" s="272"/>
      <c r="C16" s="273"/>
      <c r="D16" s="95" t="s">
        <v>89</v>
      </c>
      <c r="E16" s="80">
        <f>E17</f>
        <v>1423.29</v>
      </c>
      <c r="F16" s="96">
        <f t="shared" si="1"/>
        <v>2000</v>
      </c>
      <c r="G16" s="96">
        <f t="shared" si="1"/>
        <v>2000</v>
      </c>
      <c r="H16" s="96">
        <v>2000</v>
      </c>
      <c r="I16" s="97">
        <v>2000</v>
      </c>
    </row>
    <row r="17" spans="1:9" ht="24" customHeight="1" x14ac:dyDescent="0.25">
      <c r="A17" s="309">
        <v>372</v>
      </c>
      <c r="B17" s="310"/>
      <c r="C17" s="311"/>
      <c r="D17" s="95" t="s">
        <v>89</v>
      </c>
      <c r="E17" s="80">
        <f>E18</f>
        <v>1423.29</v>
      </c>
      <c r="F17" s="96">
        <f t="shared" si="1"/>
        <v>2000</v>
      </c>
      <c r="G17" s="96">
        <f t="shared" si="1"/>
        <v>2000</v>
      </c>
      <c r="H17" s="96"/>
      <c r="I17" s="97"/>
    </row>
    <row r="18" spans="1:9" x14ac:dyDescent="0.25">
      <c r="A18" s="262">
        <v>3723</v>
      </c>
      <c r="B18" s="263"/>
      <c r="C18" s="264"/>
      <c r="D18" s="98" t="s">
        <v>90</v>
      </c>
      <c r="E18" s="71">
        <v>1423.29</v>
      </c>
      <c r="F18" s="74">
        <v>2000</v>
      </c>
      <c r="G18" s="74">
        <v>2000</v>
      </c>
      <c r="H18" s="74"/>
      <c r="I18" s="75"/>
    </row>
    <row r="19" spans="1:9" s="106" customFormat="1" ht="25.5" x14ac:dyDescent="0.25">
      <c r="A19" s="312" t="s">
        <v>91</v>
      </c>
      <c r="B19" s="313"/>
      <c r="C19" s="314"/>
      <c r="D19" s="107" t="s">
        <v>92</v>
      </c>
      <c r="E19" s="99">
        <f t="shared" ref="E19:E25" si="2">E20</f>
        <v>37535.93</v>
      </c>
      <c r="F19" s="100">
        <f t="shared" ref="F19:G25" si="3">F20</f>
        <v>0</v>
      </c>
      <c r="G19" s="100">
        <f t="shared" si="3"/>
        <v>20000</v>
      </c>
      <c r="H19" s="108"/>
      <c r="I19" s="109"/>
    </row>
    <row r="20" spans="1:9" ht="25.5" customHeight="1" x14ac:dyDescent="0.25">
      <c r="A20" s="298" t="s">
        <v>93</v>
      </c>
      <c r="B20" s="299"/>
      <c r="C20" s="300"/>
      <c r="D20" s="88" t="s">
        <v>94</v>
      </c>
      <c r="E20" s="99">
        <f t="shared" si="2"/>
        <v>37535.93</v>
      </c>
      <c r="F20" s="100">
        <f t="shared" si="3"/>
        <v>0</v>
      </c>
      <c r="G20" s="100">
        <f t="shared" si="3"/>
        <v>20000</v>
      </c>
      <c r="H20" s="100"/>
      <c r="I20" s="110"/>
    </row>
    <row r="21" spans="1:9" ht="25.5" customHeight="1" x14ac:dyDescent="0.25">
      <c r="A21" s="315" t="s">
        <v>95</v>
      </c>
      <c r="B21" s="316"/>
      <c r="C21" s="317"/>
      <c r="D21" s="115" t="s">
        <v>96</v>
      </c>
      <c r="E21" s="116">
        <f t="shared" si="2"/>
        <v>37535.93</v>
      </c>
      <c r="F21" s="117">
        <f t="shared" si="3"/>
        <v>0</v>
      </c>
      <c r="G21" s="117">
        <f t="shared" si="3"/>
        <v>20000</v>
      </c>
      <c r="H21" s="117">
        <f>H24</f>
        <v>0</v>
      </c>
      <c r="I21" s="118">
        <f>I24</f>
        <v>0</v>
      </c>
    </row>
    <row r="22" spans="1:9" ht="25.5" x14ac:dyDescent="0.25">
      <c r="A22" s="318" t="s">
        <v>97</v>
      </c>
      <c r="B22" s="319"/>
      <c r="C22" s="320"/>
      <c r="D22" s="88" t="s">
        <v>98</v>
      </c>
      <c r="E22" s="99">
        <f t="shared" si="2"/>
        <v>37535.93</v>
      </c>
      <c r="F22" s="100">
        <f t="shared" si="3"/>
        <v>0</v>
      </c>
      <c r="G22" s="100">
        <f t="shared" si="3"/>
        <v>20000</v>
      </c>
      <c r="H22" s="100"/>
      <c r="I22" s="110"/>
    </row>
    <row r="23" spans="1:9" ht="25.5" x14ac:dyDescent="0.25">
      <c r="A23" s="321">
        <v>4</v>
      </c>
      <c r="B23" s="322"/>
      <c r="C23" s="323"/>
      <c r="D23" s="95" t="s">
        <v>99</v>
      </c>
      <c r="E23" s="80">
        <f t="shared" si="2"/>
        <v>37535.93</v>
      </c>
      <c r="F23" s="96">
        <f t="shared" si="3"/>
        <v>0</v>
      </c>
      <c r="G23" s="96">
        <f t="shared" si="3"/>
        <v>20000</v>
      </c>
      <c r="H23" s="96"/>
      <c r="I23" s="97"/>
    </row>
    <row r="24" spans="1:9" ht="25.5" x14ac:dyDescent="0.25">
      <c r="A24" s="271">
        <v>42</v>
      </c>
      <c r="B24" s="272"/>
      <c r="C24" s="273"/>
      <c r="D24" s="95" t="s">
        <v>100</v>
      </c>
      <c r="E24" s="80">
        <f t="shared" si="2"/>
        <v>37535.93</v>
      </c>
      <c r="F24" s="96">
        <f t="shared" si="3"/>
        <v>0</v>
      </c>
      <c r="G24" s="96">
        <f t="shared" si="3"/>
        <v>20000</v>
      </c>
      <c r="H24" s="96">
        <v>0</v>
      </c>
      <c r="I24" s="97">
        <v>0</v>
      </c>
    </row>
    <row r="25" spans="1:9" x14ac:dyDescent="0.25">
      <c r="A25" s="271">
        <v>421</v>
      </c>
      <c r="B25" s="272"/>
      <c r="C25" s="273"/>
      <c r="D25" s="95" t="s">
        <v>101</v>
      </c>
      <c r="E25" s="80">
        <f t="shared" si="2"/>
        <v>37535.93</v>
      </c>
      <c r="F25" s="96">
        <f t="shared" si="3"/>
        <v>0</v>
      </c>
      <c r="G25" s="96">
        <f t="shared" si="3"/>
        <v>20000</v>
      </c>
      <c r="H25" s="96"/>
      <c r="I25" s="97"/>
    </row>
    <row r="26" spans="1:9" x14ac:dyDescent="0.25">
      <c r="A26" s="262">
        <v>4212</v>
      </c>
      <c r="B26" s="263"/>
      <c r="C26" s="264"/>
      <c r="D26" s="98" t="s">
        <v>102</v>
      </c>
      <c r="E26" s="153">
        <v>37535.93</v>
      </c>
      <c r="F26" s="152">
        <v>0</v>
      </c>
      <c r="G26" s="74">
        <v>20000</v>
      </c>
      <c r="H26" s="74"/>
      <c r="I26" s="75"/>
    </row>
    <row r="27" spans="1:9" ht="45.75" customHeight="1" x14ac:dyDescent="0.25">
      <c r="A27" s="246" t="s">
        <v>91</v>
      </c>
      <c r="B27" s="247"/>
      <c r="C27" s="248"/>
      <c r="D27" s="88" t="s">
        <v>106</v>
      </c>
      <c r="E27" s="99">
        <f>E28+E76</f>
        <v>115122.34999999999</v>
      </c>
      <c r="F27" s="100">
        <f>F28+F76</f>
        <v>100909.25</v>
      </c>
      <c r="G27" s="100">
        <f>G28+G76</f>
        <v>110685</v>
      </c>
      <c r="H27" s="100">
        <f>H28+H77</f>
        <v>109185</v>
      </c>
      <c r="I27" s="110">
        <f>I28+I77</f>
        <v>109185</v>
      </c>
    </row>
    <row r="28" spans="1:9" ht="19.5" customHeight="1" x14ac:dyDescent="0.25">
      <c r="A28" s="246" t="s">
        <v>93</v>
      </c>
      <c r="B28" s="247"/>
      <c r="C28" s="248"/>
      <c r="D28" s="88" t="s">
        <v>94</v>
      </c>
      <c r="E28" s="99">
        <f>E29+E70</f>
        <v>30528.449999999997</v>
      </c>
      <c r="F28" s="100">
        <f t="shared" ref="F28:G31" si="4">F29</f>
        <v>34607</v>
      </c>
      <c r="G28" s="100">
        <f t="shared" si="4"/>
        <v>34607</v>
      </c>
      <c r="H28" s="100">
        <f t="shared" ref="H28:I31" si="5">H29</f>
        <v>34607</v>
      </c>
      <c r="I28" s="110">
        <f t="shared" si="5"/>
        <v>34607</v>
      </c>
    </row>
    <row r="29" spans="1:9" ht="31.5" customHeight="1" x14ac:dyDescent="0.25">
      <c r="A29" s="280" t="s">
        <v>103</v>
      </c>
      <c r="B29" s="281"/>
      <c r="C29" s="282"/>
      <c r="D29" s="115" t="s">
        <v>107</v>
      </c>
      <c r="E29" s="116">
        <f>E30</f>
        <v>25899.999999999996</v>
      </c>
      <c r="F29" s="117">
        <f t="shared" si="4"/>
        <v>34607</v>
      </c>
      <c r="G29" s="117">
        <f t="shared" si="4"/>
        <v>34607</v>
      </c>
      <c r="H29" s="117">
        <f t="shared" si="5"/>
        <v>34607</v>
      </c>
      <c r="I29" s="118">
        <f t="shared" si="5"/>
        <v>34607</v>
      </c>
    </row>
    <row r="30" spans="1:9" ht="44.25" customHeight="1" x14ac:dyDescent="0.25">
      <c r="A30" s="268" t="s">
        <v>81</v>
      </c>
      <c r="B30" s="269"/>
      <c r="C30" s="270"/>
      <c r="D30" s="90" t="s">
        <v>108</v>
      </c>
      <c r="E30" s="103">
        <f>E31</f>
        <v>25899.999999999996</v>
      </c>
      <c r="F30" s="104">
        <f t="shared" si="4"/>
        <v>34607</v>
      </c>
      <c r="G30" s="104">
        <f t="shared" si="4"/>
        <v>34607</v>
      </c>
      <c r="H30" s="104">
        <f t="shared" si="5"/>
        <v>34607</v>
      </c>
      <c r="I30" s="111">
        <f t="shared" si="5"/>
        <v>34607</v>
      </c>
    </row>
    <row r="31" spans="1:9" ht="12.75" customHeight="1" x14ac:dyDescent="0.25">
      <c r="A31" s="268" t="s">
        <v>104</v>
      </c>
      <c r="B31" s="269"/>
      <c r="C31" s="270"/>
      <c r="D31" s="90" t="s">
        <v>9</v>
      </c>
      <c r="E31" s="103">
        <f>E32+E62</f>
        <v>25899.999999999996</v>
      </c>
      <c r="F31" s="104">
        <f t="shared" si="4"/>
        <v>34607</v>
      </c>
      <c r="G31" s="104">
        <f t="shared" si="4"/>
        <v>34607</v>
      </c>
      <c r="H31" s="104">
        <f t="shared" si="5"/>
        <v>34607</v>
      </c>
      <c r="I31" s="111">
        <f t="shared" si="5"/>
        <v>34607</v>
      </c>
    </row>
    <row r="32" spans="1:9" ht="19.5" customHeight="1" x14ac:dyDescent="0.25">
      <c r="A32" s="268" t="s">
        <v>105</v>
      </c>
      <c r="B32" s="269"/>
      <c r="C32" s="270"/>
      <c r="D32" s="90" t="s">
        <v>109</v>
      </c>
      <c r="E32" s="103">
        <f>E33</f>
        <v>22170.999999999996</v>
      </c>
      <c r="F32" s="104">
        <f>F33+F62</f>
        <v>34607</v>
      </c>
      <c r="G32" s="104">
        <f>G33+G62</f>
        <v>34607</v>
      </c>
      <c r="H32" s="104">
        <f>H33+H62</f>
        <v>34607</v>
      </c>
      <c r="I32" s="111">
        <f>I33+I62</f>
        <v>34607</v>
      </c>
    </row>
    <row r="33" spans="1:9" x14ac:dyDescent="0.25">
      <c r="A33" s="306">
        <v>3</v>
      </c>
      <c r="B33" s="307"/>
      <c r="C33" s="308"/>
      <c r="D33" s="119" t="s">
        <v>88</v>
      </c>
      <c r="E33" s="120">
        <f>E34+E59</f>
        <v>22170.999999999996</v>
      </c>
      <c r="F33" s="121">
        <f>F34+F59</f>
        <v>29177</v>
      </c>
      <c r="G33" s="121">
        <f>G34+G59</f>
        <v>29177</v>
      </c>
      <c r="H33" s="121">
        <f>H34+H59</f>
        <v>29177</v>
      </c>
      <c r="I33" s="122">
        <v>29177</v>
      </c>
    </row>
    <row r="34" spans="1:9" x14ac:dyDescent="0.25">
      <c r="A34" s="306">
        <v>32</v>
      </c>
      <c r="B34" s="307"/>
      <c r="C34" s="308"/>
      <c r="D34" s="119" t="s">
        <v>20</v>
      </c>
      <c r="E34" s="120">
        <f>E35+E39+E44+E53</f>
        <v>21587.989999999998</v>
      </c>
      <c r="F34" s="121">
        <f>F35+F39+F44+F53</f>
        <v>28377</v>
      </c>
      <c r="G34" s="121">
        <f>G35+G39+G44+G53</f>
        <v>29077</v>
      </c>
      <c r="H34" s="121">
        <v>29077</v>
      </c>
      <c r="I34" s="122">
        <v>29077</v>
      </c>
    </row>
    <row r="35" spans="1:9" x14ac:dyDescent="0.25">
      <c r="A35" s="306">
        <v>321</v>
      </c>
      <c r="B35" s="307"/>
      <c r="C35" s="308"/>
      <c r="D35" s="119" t="s">
        <v>110</v>
      </c>
      <c r="E35" s="120">
        <f>E36+E37+E38</f>
        <v>1413.29</v>
      </c>
      <c r="F35" s="121">
        <f>F36+F37+F38</f>
        <v>2400</v>
      </c>
      <c r="G35" s="121">
        <f>G36+G37+G38</f>
        <v>2400</v>
      </c>
      <c r="H35" s="121"/>
      <c r="I35" s="122"/>
    </row>
    <row r="36" spans="1:9" x14ac:dyDescent="0.25">
      <c r="A36" s="262">
        <v>3211</v>
      </c>
      <c r="B36" s="263"/>
      <c r="C36" s="264"/>
      <c r="D36" s="98" t="s">
        <v>111</v>
      </c>
      <c r="E36" s="71">
        <v>1323.29</v>
      </c>
      <c r="F36" s="74">
        <v>2000</v>
      </c>
      <c r="G36" s="74">
        <v>2000</v>
      </c>
      <c r="H36" s="74"/>
      <c r="I36" s="75"/>
    </row>
    <row r="37" spans="1:9" x14ac:dyDescent="0.25">
      <c r="A37" s="262">
        <v>3213</v>
      </c>
      <c r="B37" s="263"/>
      <c r="C37" s="264"/>
      <c r="D37" s="98" t="s">
        <v>112</v>
      </c>
      <c r="E37" s="71">
        <v>90</v>
      </c>
      <c r="F37" s="74">
        <v>300</v>
      </c>
      <c r="G37" s="74">
        <v>300</v>
      </c>
      <c r="H37" s="74"/>
      <c r="I37" s="75"/>
    </row>
    <row r="38" spans="1:9" x14ac:dyDescent="0.25">
      <c r="A38" s="262">
        <v>3214</v>
      </c>
      <c r="B38" s="263"/>
      <c r="C38" s="264"/>
      <c r="D38" s="98" t="s">
        <v>113</v>
      </c>
      <c r="E38" s="71">
        <v>0</v>
      </c>
      <c r="F38" s="74">
        <v>100</v>
      </c>
      <c r="G38" s="74">
        <v>100</v>
      </c>
      <c r="H38" s="74"/>
      <c r="I38" s="75"/>
    </row>
    <row r="39" spans="1:9" x14ac:dyDescent="0.25">
      <c r="A39" s="306">
        <v>322</v>
      </c>
      <c r="B39" s="307"/>
      <c r="C39" s="308"/>
      <c r="D39" s="119" t="s">
        <v>114</v>
      </c>
      <c r="E39" s="120">
        <f>E40+E41+E42+E43</f>
        <v>12329.439999999999</v>
      </c>
      <c r="F39" s="121">
        <f>F40+F41+F42+F43</f>
        <v>12848</v>
      </c>
      <c r="G39" s="121">
        <f>G40+G41+G42+G43</f>
        <v>15900</v>
      </c>
      <c r="H39" s="121"/>
      <c r="I39" s="122"/>
    </row>
    <row r="40" spans="1:9" ht="15.75" customHeight="1" x14ac:dyDescent="0.25">
      <c r="A40" s="262">
        <v>3221</v>
      </c>
      <c r="B40" s="263"/>
      <c r="C40" s="264"/>
      <c r="D40" s="98" t="s">
        <v>117</v>
      </c>
      <c r="E40" s="71">
        <v>4348.3999999999996</v>
      </c>
      <c r="F40" s="74">
        <v>6000</v>
      </c>
      <c r="G40" s="74">
        <v>3000</v>
      </c>
      <c r="H40" s="74"/>
      <c r="I40" s="75"/>
    </row>
    <row r="41" spans="1:9" x14ac:dyDescent="0.25">
      <c r="A41" s="262">
        <v>3223</v>
      </c>
      <c r="B41" s="263"/>
      <c r="C41" s="264"/>
      <c r="D41" s="98" t="s">
        <v>115</v>
      </c>
      <c r="E41" s="71">
        <v>7232.08</v>
      </c>
      <c r="F41" s="74">
        <v>6248</v>
      </c>
      <c r="G41" s="74">
        <v>11500</v>
      </c>
      <c r="H41" s="74"/>
      <c r="I41" s="75"/>
    </row>
    <row r="42" spans="1:9" x14ac:dyDescent="0.25">
      <c r="A42" s="262">
        <v>3225</v>
      </c>
      <c r="B42" s="263"/>
      <c r="C42" s="264"/>
      <c r="D42" s="98" t="s">
        <v>116</v>
      </c>
      <c r="E42" s="71">
        <v>297.5</v>
      </c>
      <c r="F42" s="74">
        <v>500</v>
      </c>
      <c r="G42" s="74">
        <v>500</v>
      </c>
      <c r="H42" s="74"/>
      <c r="I42" s="75"/>
    </row>
    <row r="43" spans="1:9" ht="25.5" x14ac:dyDescent="0.25">
      <c r="A43" s="262">
        <v>3227</v>
      </c>
      <c r="B43" s="263"/>
      <c r="C43" s="264"/>
      <c r="D43" s="98" t="s">
        <v>118</v>
      </c>
      <c r="E43" s="71">
        <v>451.46</v>
      </c>
      <c r="F43" s="74">
        <v>100</v>
      </c>
      <c r="G43" s="74">
        <v>900</v>
      </c>
      <c r="H43" s="74"/>
      <c r="I43" s="75"/>
    </row>
    <row r="44" spans="1:9" x14ac:dyDescent="0.25">
      <c r="A44" s="306">
        <v>323</v>
      </c>
      <c r="B44" s="307"/>
      <c r="C44" s="308"/>
      <c r="D44" s="119" t="s">
        <v>119</v>
      </c>
      <c r="E44" s="120">
        <f>E45+E46+E47+E48+E49+E50+E51+E52</f>
        <v>7529.69</v>
      </c>
      <c r="F44" s="121">
        <f>F45+F46+F47+F48+F49+F50+F51+F52</f>
        <v>12200</v>
      </c>
      <c r="G44" s="121">
        <f>G45+G46+G47+G48+G49+G50+G51+G52</f>
        <v>9350</v>
      </c>
      <c r="H44" s="121"/>
      <c r="I44" s="122"/>
    </row>
    <row r="45" spans="1:9" x14ac:dyDescent="0.25">
      <c r="A45" s="262">
        <v>3231</v>
      </c>
      <c r="B45" s="263"/>
      <c r="C45" s="264"/>
      <c r="D45" s="98" t="s">
        <v>120</v>
      </c>
      <c r="E45" s="71">
        <v>1170.46</v>
      </c>
      <c r="F45" s="74">
        <v>1300</v>
      </c>
      <c r="G45" s="74">
        <v>1000</v>
      </c>
      <c r="H45" s="74"/>
      <c r="I45" s="75"/>
    </row>
    <row r="46" spans="1:9" x14ac:dyDescent="0.25">
      <c r="A46" s="262">
        <v>3233</v>
      </c>
      <c r="B46" s="263"/>
      <c r="C46" s="264"/>
      <c r="D46" s="98" t="s">
        <v>121</v>
      </c>
      <c r="E46" s="71">
        <v>0</v>
      </c>
      <c r="F46" s="74">
        <v>0</v>
      </c>
      <c r="G46" s="74">
        <v>0</v>
      </c>
      <c r="H46" s="74"/>
      <c r="I46" s="75"/>
    </row>
    <row r="47" spans="1:9" x14ac:dyDescent="0.25">
      <c r="A47" s="262">
        <v>3234</v>
      </c>
      <c r="B47" s="263"/>
      <c r="C47" s="264"/>
      <c r="D47" s="98" t="s">
        <v>122</v>
      </c>
      <c r="E47" s="71">
        <v>2404.12</v>
      </c>
      <c r="F47" s="74">
        <v>3500</v>
      </c>
      <c r="G47" s="74">
        <v>3500</v>
      </c>
      <c r="H47" s="74"/>
      <c r="I47" s="75"/>
    </row>
    <row r="48" spans="1:9" x14ac:dyDescent="0.25">
      <c r="A48" s="262">
        <v>3235</v>
      </c>
      <c r="B48" s="263"/>
      <c r="C48" s="264"/>
      <c r="D48" s="98" t="s">
        <v>123</v>
      </c>
      <c r="E48" s="71">
        <v>991.7</v>
      </c>
      <c r="F48" s="74">
        <v>1500</v>
      </c>
      <c r="G48" s="74">
        <v>1500</v>
      </c>
      <c r="H48" s="74"/>
      <c r="I48" s="75"/>
    </row>
    <row r="49" spans="1:9" x14ac:dyDescent="0.25">
      <c r="A49" s="262">
        <v>3236</v>
      </c>
      <c r="B49" s="263"/>
      <c r="C49" s="264"/>
      <c r="D49" s="98" t="s">
        <v>124</v>
      </c>
      <c r="E49" s="71">
        <v>1352.45</v>
      </c>
      <c r="F49" s="74">
        <v>4000</v>
      </c>
      <c r="G49" s="74">
        <v>1500</v>
      </c>
      <c r="H49" s="74"/>
      <c r="I49" s="75"/>
    </row>
    <row r="50" spans="1:9" x14ac:dyDescent="0.25">
      <c r="A50" s="262">
        <v>3237</v>
      </c>
      <c r="B50" s="263"/>
      <c r="C50" s="264"/>
      <c r="D50" s="98" t="s">
        <v>125</v>
      </c>
      <c r="E50" s="71">
        <v>125</v>
      </c>
      <c r="F50" s="74">
        <v>150</v>
      </c>
      <c r="G50" s="74">
        <v>150</v>
      </c>
      <c r="H50" s="74"/>
      <c r="I50" s="75"/>
    </row>
    <row r="51" spans="1:9" x14ac:dyDescent="0.25">
      <c r="A51" s="262">
        <v>3238</v>
      </c>
      <c r="B51" s="263"/>
      <c r="C51" s="264"/>
      <c r="D51" s="98" t="s">
        <v>126</v>
      </c>
      <c r="E51" s="71">
        <v>1485.96</v>
      </c>
      <c r="F51" s="74">
        <v>1600</v>
      </c>
      <c r="G51" s="74">
        <v>1600</v>
      </c>
      <c r="H51" s="74"/>
      <c r="I51" s="75"/>
    </row>
    <row r="52" spans="1:9" x14ac:dyDescent="0.25">
      <c r="A52" s="262">
        <v>3239</v>
      </c>
      <c r="B52" s="263"/>
      <c r="C52" s="264"/>
      <c r="D52" s="98" t="s">
        <v>127</v>
      </c>
      <c r="E52" s="71">
        <v>0</v>
      </c>
      <c r="F52" s="74">
        <v>150</v>
      </c>
      <c r="G52" s="74">
        <v>100</v>
      </c>
      <c r="H52" s="74"/>
      <c r="I52" s="75"/>
    </row>
    <row r="53" spans="1:9" ht="25.5" x14ac:dyDescent="0.25">
      <c r="A53" s="306">
        <v>329</v>
      </c>
      <c r="B53" s="307"/>
      <c r="C53" s="308"/>
      <c r="D53" s="119" t="s">
        <v>128</v>
      </c>
      <c r="E53" s="120">
        <f>E54+E55+E56+E57+E58</f>
        <v>315.57000000000005</v>
      </c>
      <c r="F53" s="121">
        <f>F54+F55+F56+F57+F58</f>
        <v>929</v>
      </c>
      <c r="G53" s="121">
        <f>G54+G55+G56+G57+G58</f>
        <v>1427</v>
      </c>
      <c r="H53" s="121"/>
      <c r="I53" s="122"/>
    </row>
    <row r="54" spans="1:9" x14ac:dyDescent="0.25">
      <c r="A54" s="262">
        <v>3292</v>
      </c>
      <c r="B54" s="263"/>
      <c r="C54" s="264"/>
      <c r="D54" s="98" t="s">
        <v>129</v>
      </c>
      <c r="E54" s="71">
        <v>0</v>
      </c>
      <c r="F54" s="74">
        <v>0</v>
      </c>
      <c r="G54" s="74">
        <v>0</v>
      </c>
      <c r="H54" s="74"/>
      <c r="I54" s="75"/>
    </row>
    <row r="55" spans="1:9" x14ac:dyDescent="0.25">
      <c r="A55" s="262">
        <v>3293</v>
      </c>
      <c r="B55" s="263"/>
      <c r="C55" s="264"/>
      <c r="D55" s="98" t="s">
        <v>130</v>
      </c>
      <c r="E55" s="71">
        <v>0</v>
      </c>
      <c r="F55" s="74">
        <v>0</v>
      </c>
      <c r="G55" s="74">
        <v>0</v>
      </c>
      <c r="H55" s="74"/>
      <c r="I55" s="75"/>
    </row>
    <row r="56" spans="1:9" x14ac:dyDescent="0.25">
      <c r="A56" s="262">
        <v>3294</v>
      </c>
      <c r="B56" s="263"/>
      <c r="C56" s="264"/>
      <c r="D56" s="98" t="s">
        <v>131</v>
      </c>
      <c r="E56" s="71">
        <v>53.09</v>
      </c>
      <c r="F56" s="74">
        <v>70</v>
      </c>
      <c r="G56" s="74">
        <v>100</v>
      </c>
      <c r="H56" s="74"/>
      <c r="I56" s="75"/>
    </row>
    <row r="57" spans="1:9" x14ac:dyDescent="0.25">
      <c r="A57" s="262">
        <v>3295</v>
      </c>
      <c r="B57" s="263"/>
      <c r="C57" s="264"/>
      <c r="D57" s="98" t="s">
        <v>132</v>
      </c>
      <c r="E57" s="71">
        <v>0</v>
      </c>
      <c r="F57" s="74">
        <v>200</v>
      </c>
      <c r="G57" s="74">
        <v>150</v>
      </c>
      <c r="H57" s="74"/>
      <c r="I57" s="75"/>
    </row>
    <row r="58" spans="1:9" ht="25.5" x14ac:dyDescent="0.25">
      <c r="A58" s="262">
        <v>3299</v>
      </c>
      <c r="B58" s="263"/>
      <c r="C58" s="264"/>
      <c r="D58" s="98" t="s">
        <v>128</v>
      </c>
      <c r="E58" s="71">
        <v>262.48</v>
      </c>
      <c r="F58" s="74">
        <v>659</v>
      </c>
      <c r="G58" s="74">
        <v>1177</v>
      </c>
      <c r="H58" s="74"/>
      <c r="I58" s="75"/>
    </row>
    <row r="59" spans="1:9" x14ac:dyDescent="0.25">
      <c r="A59" s="268">
        <v>34</v>
      </c>
      <c r="B59" s="269"/>
      <c r="C59" s="270"/>
      <c r="D59" s="90" t="s">
        <v>68</v>
      </c>
      <c r="E59" s="103">
        <f t="shared" ref="E59:G60" si="6">E60</f>
        <v>583.01</v>
      </c>
      <c r="F59" s="104">
        <f t="shared" si="6"/>
        <v>800</v>
      </c>
      <c r="G59" s="104">
        <f t="shared" si="6"/>
        <v>100</v>
      </c>
      <c r="H59" s="104">
        <v>100</v>
      </c>
      <c r="I59" s="111">
        <v>100</v>
      </c>
    </row>
    <row r="60" spans="1:9" x14ac:dyDescent="0.25">
      <c r="A60" s="262">
        <v>343</v>
      </c>
      <c r="B60" s="263"/>
      <c r="C60" s="264"/>
      <c r="D60" s="98" t="s">
        <v>133</v>
      </c>
      <c r="E60" s="71">
        <f t="shared" si="6"/>
        <v>583.01</v>
      </c>
      <c r="F60" s="74">
        <f t="shared" si="6"/>
        <v>800</v>
      </c>
      <c r="G60" s="74">
        <f t="shared" si="6"/>
        <v>100</v>
      </c>
      <c r="H60" s="74"/>
      <c r="I60" s="75"/>
    </row>
    <row r="61" spans="1:9" ht="25.5" x14ac:dyDescent="0.25">
      <c r="A61" s="262">
        <v>3431</v>
      </c>
      <c r="B61" s="263"/>
      <c r="C61" s="264"/>
      <c r="D61" s="98" t="s">
        <v>134</v>
      </c>
      <c r="E61" s="71">
        <v>583.01</v>
      </c>
      <c r="F61" s="74">
        <v>800</v>
      </c>
      <c r="G61" s="74">
        <v>100</v>
      </c>
      <c r="H61" s="74"/>
      <c r="I61" s="75"/>
    </row>
    <row r="62" spans="1:9" ht="30" customHeight="1" x14ac:dyDescent="0.25">
      <c r="A62" s="246" t="s">
        <v>135</v>
      </c>
      <c r="B62" s="247"/>
      <c r="C62" s="248"/>
      <c r="D62" s="88" t="s">
        <v>137</v>
      </c>
      <c r="E62" s="99">
        <f t="shared" ref="E62:G64" si="7">E63</f>
        <v>3729</v>
      </c>
      <c r="F62" s="100">
        <f t="shared" si="7"/>
        <v>5430</v>
      </c>
      <c r="G62" s="100">
        <f t="shared" si="7"/>
        <v>5430</v>
      </c>
      <c r="H62" s="100">
        <f>H65</f>
        <v>5430</v>
      </c>
      <c r="I62" s="110">
        <f>I65</f>
        <v>5430</v>
      </c>
    </row>
    <row r="63" spans="1:9" ht="15.75" customHeight="1" x14ac:dyDescent="0.25">
      <c r="A63" s="268" t="s">
        <v>136</v>
      </c>
      <c r="B63" s="269"/>
      <c r="C63" s="270"/>
      <c r="D63" s="90" t="s">
        <v>109</v>
      </c>
      <c r="E63" s="103">
        <f t="shared" si="7"/>
        <v>3729</v>
      </c>
      <c r="F63" s="104">
        <f t="shared" si="7"/>
        <v>5430</v>
      </c>
      <c r="G63" s="104">
        <f t="shared" si="7"/>
        <v>5430</v>
      </c>
      <c r="H63" s="104"/>
      <c r="I63" s="104"/>
    </row>
    <row r="64" spans="1:9" ht="15.75" customHeight="1" x14ac:dyDescent="0.25">
      <c r="A64" s="193"/>
      <c r="B64" s="194">
        <v>3</v>
      </c>
      <c r="C64" s="195"/>
      <c r="D64" s="119" t="s">
        <v>88</v>
      </c>
      <c r="E64" s="120">
        <f t="shared" si="7"/>
        <v>3729</v>
      </c>
      <c r="F64" s="121">
        <f t="shared" si="7"/>
        <v>5430</v>
      </c>
      <c r="G64" s="121">
        <f t="shared" si="7"/>
        <v>5430</v>
      </c>
      <c r="H64" s="121"/>
      <c r="I64" s="121"/>
    </row>
    <row r="65" spans="1:9" ht="15.75" customHeight="1" x14ac:dyDescent="0.25">
      <c r="A65" s="193"/>
      <c r="B65" s="194">
        <v>32</v>
      </c>
      <c r="C65" s="195"/>
      <c r="D65" s="119" t="s">
        <v>20</v>
      </c>
      <c r="E65" s="120">
        <f>E66+E68</f>
        <v>3729</v>
      </c>
      <c r="F65" s="121">
        <f>F66+F68</f>
        <v>5430</v>
      </c>
      <c r="G65" s="121">
        <f>G66+G68</f>
        <v>5430</v>
      </c>
      <c r="H65" s="121">
        <v>5430</v>
      </c>
      <c r="I65" s="121">
        <v>5430</v>
      </c>
    </row>
    <row r="66" spans="1:9" ht="15.75" customHeight="1" x14ac:dyDescent="0.25">
      <c r="A66" s="193"/>
      <c r="B66" s="194">
        <v>322</v>
      </c>
      <c r="C66" s="195"/>
      <c r="D66" s="119" t="s">
        <v>114</v>
      </c>
      <c r="E66" s="120">
        <f>E67</f>
        <v>481.38</v>
      </c>
      <c r="F66" s="121">
        <f>F67</f>
        <v>2715</v>
      </c>
      <c r="G66" s="121">
        <f>G67</f>
        <v>2715</v>
      </c>
      <c r="H66" s="121"/>
      <c r="I66" s="121"/>
    </row>
    <row r="67" spans="1:9" ht="25.5" customHeight="1" x14ac:dyDescent="0.25">
      <c r="A67" s="196"/>
      <c r="B67" s="197">
        <v>3224</v>
      </c>
      <c r="C67" s="198"/>
      <c r="D67" s="95" t="s">
        <v>138</v>
      </c>
      <c r="E67" s="71">
        <v>481.38</v>
      </c>
      <c r="F67" s="74">
        <v>2715</v>
      </c>
      <c r="G67" s="74">
        <v>2715</v>
      </c>
      <c r="H67" s="74"/>
      <c r="I67" s="74"/>
    </row>
    <row r="68" spans="1:9" ht="15.75" customHeight="1" x14ac:dyDescent="0.25">
      <c r="A68" s="199"/>
      <c r="B68" s="200">
        <v>323</v>
      </c>
      <c r="C68" s="201"/>
      <c r="D68" s="90" t="s">
        <v>119</v>
      </c>
      <c r="E68" s="103">
        <f>E69</f>
        <v>3247.62</v>
      </c>
      <c r="F68" s="104">
        <f>F69</f>
        <v>2715</v>
      </c>
      <c r="G68" s="104">
        <f>G69</f>
        <v>2715</v>
      </c>
      <c r="H68" s="104"/>
      <c r="I68" s="104"/>
    </row>
    <row r="69" spans="1:9" ht="13.5" customHeight="1" x14ac:dyDescent="0.25">
      <c r="A69" s="196"/>
      <c r="B69" s="197">
        <v>3232</v>
      </c>
      <c r="C69" s="198"/>
      <c r="D69" s="98" t="s">
        <v>139</v>
      </c>
      <c r="E69" s="71">
        <v>3247.62</v>
      </c>
      <c r="F69" s="74">
        <v>2715</v>
      </c>
      <c r="G69" s="74">
        <v>2715</v>
      </c>
      <c r="H69" s="74"/>
      <c r="I69" s="74"/>
    </row>
    <row r="70" spans="1:9" ht="15.75" customHeight="1" x14ac:dyDescent="0.25">
      <c r="A70" s="246" t="s">
        <v>140</v>
      </c>
      <c r="B70" s="247"/>
      <c r="C70" s="248"/>
      <c r="D70" s="88" t="s">
        <v>141</v>
      </c>
      <c r="E70" s="99">
        <f t="shared" ref="E70:G71" si="8">E71</f>
        <v>4628.45</v>
      </c>
      <c r="F70" s="100">
        <f t="shared" si="8"/>
        <v>0</v>
      </c>
      <c r="G70" s="100">
        <f t="shared" si="8"/>
        <v>0</v>
      </c>
      <c r="H70" s="100">
        <v>0</v>
      </c>
      <c r="I70" s="100">
        <v>0</v>
      </c>
    </row>
    <row r="71" spans="1:9" ht="15.75" customHeight="1" x14ac:dyDescent="0.25">
      <c r="A71" s="268" t="s">
        <v>142</v>
      </c>
      <c r="B71" s="269"/>
      <c r="C71" s="270"/>
      <c r="D71" s="90" t="s">
        <v>73</v>
      </c>
      <c r="E71" s="103">
        <f t="shared" si="8"/>
        <v>4628.45</v>
      </c>
      <c r="F71" s="104">
        <f t="shared" si="8"/>
        <v>0</v>
      </c>
      <c r="G71" s="104">
        <f t="shared" si="8"/>
        <v>0</v>
      </c>
      <c r="H71" s="104"/>
      <c r="I71" s="104"/>
    </row>
    <row r="72" spans="1:9" ht="15.75" customHeight="1" x14ac:dyDescent="0.25">
      <c r="A72" s="283">
        <v>3</v>
      </c>
      <c r="B72" s="304"/>
      <c r="C72" s="305"/>
      <c r="D72" s="90" t="s">
        <v>88</v>
      </c>
      <c r="E72" s="103">
        <f>E74</f>
        <v>4628.45</v>
      </c>
      <c r="F72" s="104">
        <f>F74</f>
        <v>0</v>
      </c>
      <c r="G72" s="104">
        <f>G74</f>
        <v>0</v>
      </c>
      <c r="H72" s="104"/>
      <c r="I72" s="104"/>
    </row>
    <row r="73" spans="1:9" ht="15.75" customHeight="1" x14ac:dyDescent="0.25">
      <c r="A73" s="268">
        <v>32</v>
      </c>
      <c r="B73" s="269"/>
      <c r="C73" s="270"/>
      <c r="D73" s="151" t="s">
        <v>20</v>
      </c>
      <c r="E73" s="103">
        <f t="shared" ref="E73:G74" si="9">E74</f>
        <v>4628.45</v>
      </c>
      <c r="F73" s="104">
        <f t="shared" si="9"/>
        <v>0</v>
      </c>
      <c r="G73" s="104">
        <f t="shared" si="9"/>
        <v>0</v>
      </c>
      <c r="H73" s="104">
        <v>0</v>
      </c>
      <c r="I73" s="104">
        <v>0</v>
      </c>
    </row>
    <row r="74" spans="1:9" ht="15.75" customHeight="1" x14ac:dyDescent="0.25">
      <c r="A74" s="268">
        <v>322</v>
      </c>
      <c r="B74" s="269"/>
      <c r="C74" s="270"/>
      <c r="D74" s="90" t="s">
        <v>114</v>
      </c>
      <c r="E74" s="103">
        <f t="shared" si="9"/>
        <v>4628.45</v>
      </c>
      <c r="F74" s="104">
        <f t="shared" si="9"/>
        <v>0</v>
      </c>
      <c r="G74" s="104">
        <f t="shared" si="9"/>
        <v>0</v>
      </c>
      <c r="H74" s="104"/>
      <c r="I74" s="104" t="s">
        <v>246</v>
      </c>
    </row>
    <row r="75" spans="1:9" ht="15.75" customHeight="1" x14ac:dyDescent="0.25">
      <c r="A75" s="262">
        <v>3223</v>
      </c>
      <c r="B75" s="263"/>
      <c r="C75" s="264"/>
      <c r="D75" s="98" t="s">
        <v>143</v>
      </c>
      <c r="E75" s="71">
        <v>4628.45</v>
      </c>
      <c r="F75" s="74">
        <v>0</v>
      </c>
      <c r="G75" s="74">
        <v>0</v>
      </c>
      <c r="H75" s="74"/>
      <c r="I75" s="74"/>
    </row>
    <row r="76" spans="1:9" ht="45" customHeight="1" x14ac:dyDescent="0.25">
      <c r="A76" s="246" t="s">
        <v>144</v>
      </c>
      <c r="B76" s="247"/>
      <c r="C76" s="248"/>
      <c r="D76" s="88" t="s">
        <v>145</v>
      </c>
      <c r="E76" s="99">
        <f>E77</f>
        <v>84593.9</v>
      </c>
      <c r="F76" s="100">
        <f>F77</f>
        <v>66302.25</v>
      </c>
      <c r="G76" s="100">
        <f>G77</f>
        <v>76078</v>
      </c>
      <c r="H76" s="100">
        <f>H77</f>
        <v>74578</v>
      </c>
      <c r="I76" s="100">
        <f>I77</f>
        <v>74578</v>
      </c>
    </row>
    <row r="77" spans="1:9" ht="30" customHeight="1" x14ac:dyDescent="0.25">
      <c r="A77" s="280" t="s">
        <v>146</v>
      </c>
      <c r="B77" s="281"/>
      <c r="C77" s="282"/>
      <c r="D77" s="115" t="s">
        <v>147</v>
      </c>
      <c r="E77" s="116">
        <f>E78+E87+E94+E100+E106+E112+E126+E175+E192+E198</f>
        <v>84593.9</v>
      </c>
      <c r="F77" s="117">
        <f>F78+F87+F94+F100+F106+F126+F175+F187+F192+F198</f>
        <v>66302.25</v>
      </c>
      <c r="G77" s="117">
        <f>G78+G87+G94+G100+G106+G126+G175+G198</f>
        <v>76078</v>
      </c>
      <c r="H77" s="117">
        <f>H87+H94+H106+H126+H175+H198</f>
        <v>74578</v>
      </c>
      <c r="I77" s="117">
        <f>I87+I94+I106+I126+I175+I198</f>
        <v>74578</v>
      </c>
    </row>
    <row r="78" spans="1:9" ht="15" customHeight="1" x14ac:dyDescent="0.25">
      <c r="A78" s="246" t="s">
        <v>81</v>
      </c>
      <c r="B78" s="247"/>
      <c r="C78" s="248"/>
      <c r="D78" s="88" t="s">
        <v>148</v>
      </c>
      <c r="E78" s="99">
        <f t="shared" ref="E78:E83" si="10">E79</f>
        <v>562.5</v>
      </c>
      <c r="F78" s="100">
        <f>F79</f>
        <v>0</v>
      </c>
      <c r="G78" s="100">
        <f>G79</f>
        <v>0</v>
      </c>
      <c r="H78" s="100"/>
      <c r="I78" s="100"/>
    </row>
    <row r="79" spans="1:9" ht="15.75" customHeight="1" x14ac:dyDescent="0.25">
      <c r="A79" s="246" t="s">
        <v>104</v>
      </c>
      <c r="B79" s="247"/>
      <c r="C79" s="248"/>
      <c r="D79" s="88" t="s">
        <v>125</v>
      </c>
      <c r="E79" s="99">
        <f t="shared" si="10"/>
        <v>562.5</v>
      </c>
      <c r="F79" s="100">
        <f t="shared" ref="F79:G81" si="11">F80</f>
        <v>0</v>
      </c>
      <c r="G79" s="100">
        <f t="shared" si="11"/>
        <v>0</v>
      </c>
      <c r="H79" s="100">
        <f>H82</f>
        <v>0</v>
      </c>
      <c r="I79" s="100">
        <f>I82</f>
        <v>0</v>
      </c>
    </row>
    <row r="80" spans="1:9" ht="14.25" customHeight="1" x14ac:dyDescent="0.25">
      <c r="A80" s="246" t="s">
        <v>149</v>
      </c>
      <c r="B80" s="247"/>
      <c r="C80" s="248"/>
      <c r="D80" s="88" t="s">
        <v>73</v>
      </c>
      <c r="E80" s="99">
        <f>E81</f>
        <v>562.5</v>
      </c>
      <c r="F80" s="100">
        <f>F81</f>
        <v>0</v>
      </c>
      <c r="G80" s="100">
        <f>G81</f>
        <v>0</v>
      </c>
      <c r="H80" s="100"/>
      <c r="I80" s="100"/>
    </row>
    <row r="81" spans="1:9" ht="15.75" customHeight="1" x14ac:dyDescent="0.25">
      <c r="A81" s="199"/>
      <c r="B81" s="200">
        <v>3</v>
      </c>
      <c r="C81" s="201"/>
      <c r="D81" s="90" t="s">
        <v>88</v>
      </c>
      <c r="E81" s="103">
        <f>E82</f>
        <v>562.5</v>
      </c>
      <c r="F81" s="104">
        <f t="shared" si="11"/>
        <v>0</v>
      </c>
      <c r="G81" s="104">
        <f t="shared" si="11"/>
        <v>0</v>
      </c>
      <c r="H81" s="104"/>
      <c r="I81" s="104"/>
    </row>
    <row r="82" spans="1:9" ht="15.75" customHeight="1" x14ac:dyDescent="0.25">
      <c r="A82" s="199"/>
      <c r="B82" s="200">
        <v>32</v>
      </c>
      <c r="C82" s="201"/>
      <c r="D82" s="90" t="s">
        <v>20</v>
      </c>
      <c r="E82" s="103">
        <f>E83+E85</f>
        <v>562.5</v>
      </c>
      <c r="F82" s="104">
        <f>F83+F85</f>
        <v>0</v>
      </c>
      <c r="G82" s="104">
        <f>G83</f>
        <v>0</v>
      </c>
      <c r="H82" s="104">
        <v>0</v>
      </c>
      <c r="I82" s="104">
        <v>0</v>
      </c>
    </row>
    <row r="83" spans="1:9" ht="15.75" customHeight="1" x14ac:dyDescent="0.25">
      <c r="A83" s="199"/>
      <c r="B83" s="200">
        <v>323</v>
      </c>
      <c r="C83" s="201"/>
      <c r="D83" s="90" t="s">
        <v>119</v>
      </c>
      <c r="E83" s="103">
        <f t="shared" si="10"/>
        <v>0</v>
      </c>
      <c r="F83" s="104">
        <f>F84</f>
        <v>0</v>
      </c>
      <c r="G83" s="104">
        <f>G84</f>
        <v>0</v>
      </c>
      <c r="H83" s="104"/>
      <c r="I83" s="104"/>
    </row>
    <row r="84" spans="1:9" ht="15.75" customHeight="1" x14ac:dyDescent="0.25">
      <c r="A84" s="196"/>
      <c r="B84" s="197">
        <v>3237</v>
      </c>
      <c r="C84" s="198"/>
      <c r="D84" s="98" t="s">
        <v>150</v>
      </c>
      <c r="E84" s="71">
        <v>0</v>
      </c>
      <c r="F84" s="74">
        <v>0</v>
      </c>
      <c r="G84" s="74">
        <v>0</v>
      </c>
      <c r="H84" s="74"/>
      <c r="I84" s="74"/>
    </row>
    <row r="85" spans="1:9" ht="27.75" customHeight="1" x14ac:dyDescent="0.25">
      <c r="A85" s="199"/>
      <c r="B85" s="200">
        <v>329</v>
      </c>
      <c r="C85" s="201"/>
      <c r="D85" s="90" t="s">
        <v>128</v>
      </c>
      <c r="E85" s="103">
        <f>E86</f>
        <v>562.5</v>
      </c>
      <c r="F85" s="104">
        <f>F86</f>
        <v>0</v>
      </c>
      <c r="G85" s="104">
        <f>G86</f>
        <v>0</v>
      </c>
      <c r="H85" s="104"/>
      <c r="I85" s="104"/>
    </row>
    <row r="86" spans="1:9" ht="15.75" customHeight="1" x14ac:dyDescent="0.25">
      <c r="A86" s="196"/>
      <c r="B86" s="197">
        <v>3296</v>
      </c>
      <c r="C86" s="198"/>
      <c r="D86" s="98" t="s">
        <v>151</v>
      </c>
      <c r="E86" s="71">
        <v>562.5</v>
      </c>
      <c r="F86" s="74">
        <v>0</v>
      </c>
      <c r="G86" s="74">
        <v>0</v>
      </c>
      <c r="H86" s="74"/>
      <c r="I86" s="74"/>
    </row>
    <row r="87" spans="1:9" ht="17.25" customHeight="1" x14ac:dyDescent="0.25">
      <c r="A87" s="246" t="s">
        <v>152</v>
      </c>
      <c r="B87" s="247"/>
      <c r="C87" s="248"/>
      <c r="D87" s="88" t="s">
        <v>153</v>
      </c>
      <c r="E87" s="99">
        <f t="shared" ref="E87:G90" si="12">E88</f>
        <v>0</v>
      </c>
      <c r="F87" s="100">
        <f t="shared" si="12"/>
        <v>0</v>
      </c>
      <c r="G87" s="100">
        <f t="shared" si="12"/>
        <v>619</v>
      </c>
      <c r="H87" s="100">
        <f>H90</f>
        <v>619</v>
      </c>
      <c r="I87" s="100">
        <f>I90</f>
        <v>619</v>
      </c>
    </row>
    <row r="88" spans="1:9" ht="15.75" customHeight="1" x14ac:dyDescent="0.25">
      <c r="A88" s="246" t="s">
        <v>154</v>
      </c>
      <c r="B88" s="247"/>
      <c r="C88" s="248"/>
      <c r="D88" s="88" t="s">
        <v>73</v>
      </c>
      <c r="E88" s="99">
        <f t="shared" si="12"/>
        <v>0</v>
      </c>
      <c r="F88" s="100">
        <f t="shared" si="12"/>
        <v>0</v>
      </c>
      <c r="G88" s="100">
        <f t="shared" si="12"/>
        <v>619</v>
      </c>
      <c r="H88" s="100"/>
      <c r="I88" s="100"/>
    </row>
    <row r="89" spans="1:9" ht="15.75" customHeight="1" x14ac:dyDescent="0.25">
      <c r="A89" s="129"/>
      <c r="B89" s="130">
        <v>3</v>
      </c>
      <c r="C89" s="131"/>
      <c r="D89" s="88" t="s">
        <v>88</v>
      </c>
      <c r="E89" s="99">
        <f t="shared" si="12"/>
        <v>0</v>
      </c>
      <c r="F89" s="100">
        <f t="shared" si="12"/>
        <v>0</v>
      </c>
      <c r="G89" s="100">
        <f t="shared" si="12"/>
        <v>619</v>
      </c>
      <c r="H89" s="100"/>
      <c r="I89" s="100"/>
    </row>
    <row r="90" spans="1:9" ht="15.75" customHeight="1" x14ac:dyDescent="0.25">
      <c r="A90" s="126"/>
      <c r="B90" s="127">
        <v>32</v>
      </c>
      <c r="C90" s="128"/>
      <c r="D90" s="90" t="s">
        <v>20</v>
      </c>
      <c r="E90" s="103">
        <f t="shared" si="12"/>
        <v>0</v>
      </c>
      <c r="F90" s="104">
        <f t="shared" si="12"/>
        <v>0</v>
      </c>
      <c r="G90" s="104">
        <f t="shared" si="12"/>
        <v>619</v>
      </c>
      <c r="H90" s="104">
        <v>619</v>
      </c>
      <c r="I90" s="104">
        <v>619</v>
      </c>
    </row>
    <row r="91" spans="1:9" ht="15.75" customHeight="1" x14ac:dyDescent="0.25">
      <c r="A91" s="123"/>
      <c r="B91" s="124">
        <v>329</v>
      </c>
      <c r="C91" s="125"/>
      <c r="D91" s="119" t="s">
        <v>156</v>
      </c>
      <c r="E91" s="120">
        <f>E92+E93</f>
        <v>0</v>
      </c>
      <c r="F91" s="121">
        <f>F92+F93</f>
        <v>0</v>
      </c>
      <c r="G91" s="121">
        <f>G92+G93</f>
        <v>619</v>
      </c>
      <c r="H91" s="121"/>
      <c r="I91" s="121"/>
    </row>
    <row r="92" spans="1:9" ht="26.25" customHeight="1" x14ac:dyDescent="0.25">
      <c r="A92" s="112"/>
      <c r="B92" s="113">
        <v>3291</v>
      </c>
      <c r="C92" s="114"/>
      <c r="D92" s="98" t="s">
        <v>155</v>
      </c>
      <c r="E92" s="71">
        <v>0</v>
      </c>
      <c r="F92" s="74">
        <v>0</v>
      </c>
      <c r="G92" s="74">
        <v>0</v>
      </c>
      <c r="H92" s="74">
        <v>0</v>
      </c>
      <c r="I92" s="74">
        <v>0</v>
      </c>
    </row>
    <row r="93" spans="1:9" ht="29.25" customHeight="1" x14ac:dyDescent="0.25">
      <c r="A93" s="112"/>
      <c r="B93" s="113">
        <v>3299</v>
      </c>
      <c r="C93" s="114"/>
      <c r="D93" s="98" t="s">
        <v>128</v>
      </c>
      <c r="E93" s="71">
        <v>0</v>
      </c>
      <c r="F93" s="74">
        <v>0</v>
      </c>
      <c r="G93" s="74">
        <v>619</v>
      </c>
      <c r="H93" s="74">
        <v>0</v>
      </c>
      <c r="I93" s="74">
        <v>0</v>
      </c>
    </row>
    <row r="94" spans="1:9" ht="15.75" customHeight="1" x14ac:dyDescent="0.25">
      <c r="A94" s="261" t="s">
        <v>302</v>
      </c>
      <c r="B94" s="296"/>
      <c r="C94" s="297"/>
      <c r="D94" s="212" t="s">
        <v>303</v>
      </c>
      <c r="E94" s="99">
        <f t="shared" ref="E94:G98" si="13">E95</f>
        <v>205.9</v>
      </c>
      <c r="F94" s="100">
        <f t="shared" si="13"/>
        <v>0</v>
      </c>
      <c r="G94" s="100">
        <f t="shared" si="13"/>
        <v>1348</v>
      </c>
      <c r="H94" s="100">
        <f t="shared" ref="H94:I96" si="14">H95</f>
        <v>1348</v>
      </c>
      <c r="I94" s="100">
        <f t="shared" si="14"/>
        <v>1348</v>
      </c>
    </row>
    <row r="95" spans="1:9" ht="15.75" customHeight="1" x14ac:dyDescent="0.25">
      <c r="A95" s="261" t="s">
        <v>149</v>
      </c>
      <c r="B95" s="296"/>
      <c r="C95" s="297"/>
      <c r="D95" s="212" t="s">
        <v>73</v>
      </c>
      <c r="E95" s="99">
        <f t="shared" si="13"/>
        <v>205.9</v>
      </c>
      <c r="F95" s="100">
        <f t="shared" si="13"/>
        <v>0</v>
      </c>
      <c r="G95" s="100">
        <f t="shared" si="13"/>
        <v>1348</v>
      </c>
      <c r="H95" s="100">
        <f t="shared" si="14"/>
        <v>1348</v>
      </c>
      <c r="I95" s="100">
        <f t="shared" si="14"/>
        <v>1348</v>
      </c>
    </row>
    <row r="96" spans="1:9" ht="15.75" customHeight="1" x14ac:dyDescent="0.25">
      <c r="A96" s="261">
        <v>3</v>
      </c>
      <c r="B96" s="296"/>
      <c r="C96" s="297"/>
      <c r="D96" s="212" t="s">
        <v>88</v>
      </c>
      <c r="E96" s="99">
        <f t="shared" si="13"/>
        <v>205.9</v>
      </c>
      <c r="F96" s="100">
        <f t="shared" si="13"/>
        <v>0</v>
      </c>
      <c r="G96" s="100">
        <f t="shared" si="13"/>
        <v>1348</v>
      </c>
      <c r="H96" s="100">
        <f t="shared" si="14"/>
        <v>1348</v>
      </c>
      <c r="I96" s="100">
        <f t="shared" si="14"/>
        <v>1348</v>
      </c>
    </row>
    <row r="97" spans="1:9" ht="15.75" customHeight="1" x14ac:dyDescent="0.25">
      <c r="A97" s="252">
        <v>32</v>
      </c>
      <c r="B97" s="292"/>
      <c r="C97" s="293"/>
      <c r="D97" s="95" t="s">
        <v>20</v>
      </c>
      <c r="E97" s="80">
        <f t="shared" si="13"/>
        <v>205.9</v>
      </c>
      <c r="F97" s="96">
        <f t="shared" si="13"/>
        <v>0</v>
      </c>
      <c r="G97" s="96">
        <f t="shared" si="13"/>
        <v>1348</v>
      </c>
      <c r="H97" s="96">
        <v>1348</v>
      </c>
      <c r="I97" s="96">
        <v>1348</v>
      </c>
    </row>
    <row r="98" spans="1:9" ht="15.75" customHeight="1" x14ac:dyDescent="0.25">
      <c r="A98" s="252">
        <v>329</v>
      </c>
      <c r="B98" s="292"/>
      <c r="C98" s="293"/>
      <c r="D98" s="95" t="s">
        <v>304</v>
      </c>
      <c r="E98" s="80">
        <f t="shared" si="13"/>
        <v>205.9</v>
      </c>
      <c r="F98" s="96">
        <f t="shared" si="13"/>
        <v>0</v>
      </c>
      <c r="G98" s="96">
        <f t="shared" si="13"/>
        <v>1348</v>
      </c>
      <c r="H98" s="96">
        <f>H99</f>
        <v>0</v>
      </c>
      <c r="I98" s="96">
        <f>I99</f>
        <v>0</v>
      </c>
    </row>
    <row r="99" spans="1:9" ht="29.25" customHeight="1" x14ac:dyDescent="0.25">
      <c r="A99" s="262">
        <v>3299</v>
      </c>
      <c r="B99" s="294"/>
      <c r="C99" s="295"/>
      <c r="D99" s="98" t="s">
        <v>128</v>
      </c>
      <c r="E99" s="71">
        <v>205.9</v>
      </c>
      <c r="F99" s="74">
        <v>0</v>
      </c>
      <c r="G99" s="74">
        <v>1348</v>
      </c>
      <c r="H99" s="74">
        <v>0</v>
      </c>
      <c r="I99" s="74">
        <v>0</v>
      </c>
    </row>
    <row r="100" spans="1:9" ht="29.25" customHeight="1" x14ac:dyDescent="0.25">
      <c r="A100" s="246" t="s">
        <v>157</v>
      </c>
      <c r="B100" s="247"/>
      <c r="C100" s="248"/>
      <c r="D100" s="88" t="s">
        <v>158</v>
      </c>
      <c r="E100" s="99">
        <f t="shared" ref="E100:G104" si="15">E101</f>
        <v>100</v>
      </c>
      <c r="F100" s="100">
        <f t="shared" si="15"/>
        <v>0</v>
      </c>
      <c r="G100" s="100">
        <f t="shared" si="15"/>
        <v>0</v>
      </c>
      <c r="H100" s="100">
        <f>H103</f>
        <v>0</v>
      </c>
      <c r="I100" s="100">
        <f>I103</f>
        <v>0</v>
      </c>
    </row>
    <row r="101" spans="1:9" ht="17.25" customHeight="1" x14ac:dyDescent="0.25">
      <c r="A101" s="246" t="s">
        <v>149</v>
      </c>
      <c r="B101" s="247"/>
      <c r="C101" s="248"/>
      <c r="D101" s="88" t="s">
        <v>73</v>
      </c>
      <c r="E101" s="99">
        <f t="shared" si="15"/>
        <v>100</v>
      </c>
      <c r="F101" s="100">
        <f t="shared" si="15"/>
        <v>0</v>
      </c>
      <c r="G101" s="100">
        <f t="shared" si="15"/>
        <v>0</v>
      </c>
      <c r="H101" s="100"/>
      <c r="I101" s="100"/>
    </row>
    <row r="102" spans="1:9" ht="15.75" customHeight="1" x14ac:dyDescent="0.25">
      <c r="A102" s="129"/>
      <c r="B102" s="130">
        <v>3</v>
      </c>
      <c r="C102" s="131"/>
      <c r="D102" s="88" t="s">
        <v>88</v>
      </c>
      <c r="E102" s="99">
        <f t="shared" si="15"/>
        <v>100</v>
      </c>
      <c r="F102" s="100">
        <f t="shared" si="15"/>
        <v>0</v>
      </c>
      <c r="G102" s="100">
        <f t="shared" si="15"/>
        <v>0</v>
      </c>
      <c r="H102" s="100"/>
      <c r="I102" s="100"/>
    </row>
    <row r="103" spans="1:9" ht="15.75" customHeight="1" x14ac:dyDescent="0.25">
      <c r="A103" s="126"/>
      <c r="B103" s="127">
        <v>32</v>
      </c>
      <c r="C103" s="128"/>
      <c r="D103" s="90" t="s">
        <v>20</v>
      </c>
      <c r="E103" s="103">
        <f t="shared" si="15"/>
        <v>100</v>
      </c>
      <c r="F103" s="104">
        <f t="shared" si="15"/>
        <v>0</v>
      </c>
      <c r="G103" s="104">
        <f t="shared" si="15"/>
        <v>0</v>
      </c>
      <c r="H103" s="104">
        <v>0</v>
      </c>
      <c r="I103" s="104">
        <v>0</v>
      </c>
    </row>
    <row r="104" spans="1:9" ht="17.25" customHeight="1" x14ac:dyDescent="0.25">
      <c r="A104" s="126"/>
      <c r="B104" s="127">
        <v>323</v>
      </c>
      <c r="C104" s="128"/>
      <c r="D104" s="90" t="s">
        <v>119</v>
      </c>
      <c r="E104" s="103">
        <f t="shared" si="15"/>
        <v>100</v>
      </c>
      <c r="F104" s="104">
        <f t="shared" si="15"/>
        <v>0</v>
      </c>
      <c r="G104" s="104">
        <f t="shared" si="15"/>
        <v>0</v>
      </c>
      <c r="H104" s="104"/>
      <c r="I104" s="104"/>
    </row>
    <row r="105" spans="1:9" ht="15.75" customHeight="1" x14ac:dyDescent="0.25">
      <c r="A105" s="112"/>
      <c r="B105" s="113">
        <v>3237</v>
      </c>
      <c r="C105" s="114"/>
      <c r="D105" s="98" t="s">
        <v>150</v>
      </c>
      <c r="E105" s="71">
        <v>100</v>
      </c>
      <c r="F105" s="74">
        <v>0</v>
      </c>
      <c r="G105" s="74">
        <v>0</v>
      </c>
      <c r="H105" s="74"/>
      <c r="I105" s="74"/>
    </row>
    <row r="106" spans="1:9" ht="15.75" customHeight="1" x14ac:dyDescent="0.25">
      <c r="A106" s="246" t="s">
        <v>159</v>
      </c>
      <c r="B106" s="247"/>
      <c r="C106" s="248"/>
      <c r="D106" s="88" t="s">
        <v>160</v>
      </c>
      <c r="E106" s="99">
        <f t="shared" ref="E106:G109" si="16">E107</f>
        <v>531</v>
      </c>
      <c r="F106" s="100">
        <f t="shared" si="16"/>
        <v>531</v>
      </c>
      <c r="G106" s="100">
        <f t="shared" si="16"/>
        <v>531</v>
      </c>
      <c r="H106" s="100">
        <f>H109</f>
        <v>531</v>
      </c>
      <c r="I106" s="100">
        <f>I109</f>
        <v>531</v>
      </c>
    </row>
    <row r="107" spans="1:9" ht="15.75" customHeight="1" x14ac:dyDescent="0.25">
      <c r="A107" s="246" t="s">
        <v>149</v>
      </c>
      <c r="B107" s="247"/>
      <c r="C107" s="248"/>
      <c r="D107" s="88" t="s">
        <v>73</v>
      </c>
      <c r="E107" s="99">
        <f t="shared" si="16"/>
        <v>531</v>
      </c>
      <c r="F107" s="100">
        <f t="shared" si="16"/>
        <v>531</v>
      </c>
      <c r="G107" s="100">
        <f t="shared" si="16"/>
        <v>531</v>
      </c>
      <c r="H107" s="100"/>
      <c r="I107" s="100"/>
    </row>
    <row r="108" spans="1:9" ht="15.75" customHeight="1" x14ac:dyDescent="0.25">
      <c r="A108" s="129"/>
      <c r="B108" s="130">
        <v>3</v>
      </c>
      <c r="C108" s="131"/>
      <c r="D108" s="88" t="s">
        <v>88</v>
      </c>
      <c r="E108" s="99">
        <f t="shared" si="16"/>
        <v>531</v>
      </c>
      <c r="F108" s="100">
        <f t="shared" si="16"/>
        <v>531</v>
      </c>
      <c r="G108" s="100">
        <f t="shared" si="16"/>
        <v>531</v>
      </c>
      <c r="H108" s="100"/>
      <c r="I108" s="100"/>
    </row>
    <row r="109" spans="1:9" ht="15.75" customHeight="1" x14ac:dyDescent="0.25">
      <c r="A109" s="126"/>
      <c r="B109" s="127">
        <v>32</v>
      </c>
      <c r="C109" s="128"/>
      <c r="D109" s="90" t="s">
        <v>20</v>
      </c>
      <c r="E109" s="103">
        <f t="shared" si="16"/>
        <v>531</v>
      </c>
      <c r="F109" s="104">
        <f t="shared" si="16"/>
        <v>531</v>
      </c>
      <c r="G109" s="104">
        <f t="shared" si="16"/>
        <v>531</v>
      </c>
      <c r="H109" s="104">
        <v>531</v>
      </c>
      <c r="I109" s="104">
        <v>531</v>
      </c>
    </row>
    <row r="110" spans="1:9" ht="15" customHeight="1" x14ac:dyDescent="0.25">
      <c r="A110" s="126"/>
      <c r="B110" s="127">
        <v>323</v>
      </c>
      <c r="C110" s="128"/>
      <c r="D110" s="90" t="s">
        <v>119</v>
      </c>
      <c r="E110" s="103">
        <f>E111</f>
        <v>531</v>
      </c>
      <c r="F110" s="104">
        <f>F111</f>
        <v>531</v>
      </c>
      <c r="G110" s="104">
        <f>G111</f>
        <v>531</v>
      </c>
      <c r="H110" s="104"/>
      <c r="I110" s="104"/>
    </row>
    <row r="111" spans="1:9" ht="16.5" customHeight="1" x14ac:dyDescent="0.25">
      <c r="A111" s="112"/>
      <c r="B111" s="113">
        <v>3237</v>
      </c>
      <c r="C111" s="114"/>
      <c r="D111" s="98" t="s">
        <v>161</v>
      </c>
      <c r="E111" s="71">
        <v>531</v>
      </c>
      <c r="F111" s="74">
        <v>531</v>
      </c>
      <c r="G111" s="74">
        <v>531</v>
      </c>
      <c r="H111" s="74"/>
      <c r="I111" s="74"/>
    </row>
    <row r="112" spans="1:9" ht="16.5" customHeight="1" x14ac:dyDescent="0.25">
      <c r="A112" s="261" t="s">
        <v>323</v>
      </c>
      <c r="B112" s="296"/>
      <c r="C112" s="297"/>
      <c r="D112" s="216" t="s">
        <v>324</v>
      </c>
      <c r="E112" s="99">
        <f t="shared" ref="E112:G113" si="17">E113</f>
        <v>18432.07</v>
      </c>
      <c r="F112" s="100">
        <f t="shared" si="17"/>
        <v>0</v>
      </c>
      <c r="G112" s="100">
        <f t="shared" si="17"/>
        <v>0</v>
      </c>
      <c r="H112" s="100">
        <v>0</v>
      </c>
      <c r="I112" s="100">
        <v>0</v>
      </c>
    </row>
    <row r="113" spans="1:9" ht="16.5" customHeight="1" x14ac:dyDescent="0.25">
      <c r="A113" s="261" t="s">
        <v>149</v>
      </c>
      <c r="B113" s="296"/>
      <c r="C113" s="297"/>
      <c r="D113" s="216" t="s">
        <v>73</v>
      </c>
      <c r="E113" s="99">
        <f t="shared" si="17"/>
        <v>18432.07</v>
      </c>
      <c r="F113" s="100">
        <f t="shared" si="17"/>
        <v>0</v>
      </c>
      <c r="G113" s="100">
        <f t="shared" si="17"/>
        <v>0</v>
      </c>
      <c r="H113" s="100"/>
      <c r="I113" s="100"/>
    </row>
    <row r="114" spans="1:9" ht="16.5" customHeight="1" x14ac:dyDescent="0.25">
      <c r="A114" s="261">
        <v>3</v>
      </c>
      <c r="B114" s="296"/>
      <c r="C114" s="297"/>
      <c r="D114" s="216" t="s">
        <v>88</v>
      </c>
      <c r="E114" s="99">
        <f>E115+E122</f>
        <v>18432.07</v>
      </c>
      <c r="F114" s="100">
        <f t="shared" ref="F114:G116" si="18">F115</f>
        <v>0</v>
      </c>
      <c r="G114" s="100">
        <f t="shared" si="18"/>
        <v>0</v>
      </c>
      <c r="H114" s="100"/>
      <c r="I114" s="100"/>
    </row>
    <row r="115" spans="1:9" ht="16.5" customHeight="1" x14ac:dyDescent="0.25">
      <c r="A115" s="261">
        <v>31</v>
      </c>
      <c r="B115" s="296"/>
      <c r="C115" s="297"/>
      <c r="D115" s="216" t="s">
        <v>10</v>
      </c>
      <c r="E115" s="99">
        <f>E116+E118+E120</f>
        <v>17290.329999999998</v>
      </c>
      <c r="F115" s="100">
        <f t="shared" si="18"/>
        <v>0</v>
      </c>
      <c r="G115" s="100">
        <f t="shared" si="18"/>
        <v>0</v>
      </c>
      <c r="H115" s="100"/>
      <c r="I115" s="100"/>
    </row>
    <row r="116" spans="1:9" ht="16.5" customHeight="1" x14ac:dyDescent="0.25">
      <c r="A116" s="283">
        <v>311</v>
      </c>
      <c r="B116" s="284"/>
      <c r="C116" s="285"/>
      <c r="D116" s="217" t="s">
        <v>207</v>
      </c>
      <c r="E116" s="103">
        <f>E117</f>
        <v>13468.06</v>
      </c>
      <c r="F116" s="104">
        <f t="shared" si="18"/>
        <v>0</v>
      </c>
      <c r="G116" s="104">
        <f t="shared" si="18"/>
        <v>0</v>
      </c>
      <c r="H116" s="104"/>
      <c r="I116" s="104"/>
    </row>
    <row r="117" spans="1:9" ht="16.5" customHeight="1" x14ac:dyDescent="0.25">
      <c r="A117" s="255">
        <v>3111</v>
      </c>
      <c r="B117" s="253"/>
      <c r="C117" s="254"/>
      <c r="D117" s="98" t="s">
        <v>208</v>
      </c>
      <c r="E117" s="71">
        <v>13468.06</v>
      </c>
      <c r="F117" s="74">
        <v>0</v>
      </c>
      <c r="G117" s="74">
        <v>0</v>
      </c>
      <c r="H117" s="74"/>
      <c r="I117" s="74"/>
    </row>
    <row r="118" spans="1:9" ht="16.5" customHeight="1" x14ac:dyDescent="0.25">
      <c r="A118" s="283">
        <v>312</v>
      </c>
      <c r="B118" s="284"/>
      <c r="C118" s="285"/>
      <c r="D118" s="217" t="s">
        <v>211</v>
      </c>
      <c r="E118" s="103">
        <f>E119</f>
        <v>1600</v>
      </c>
      <c r="F118" s="104">
        <f>F119</f>
        <v>0</v>
      </c>
      <c r="G118" s="104">
        <f>G119</f>
        <v>0</v>
      </c>
      <c r="H118" s="104"/>
      <c r="I118" s="104"/>
    </row>
    <row r="119" spans="1:9" ht="16.5" customHeight="1" x14ac:dyDescent="0.25">
      <c r="A119" s="262">
        <v>3121</v>
      </c>
      <c r="B119" s="345"/>
      <c r="C119" s="346"/>
      <c r="D119" s="98" t="s">
        <v>211</v>
      </c>
      <c r="E119" s="71">
        <v>1600</v>
      </c>
      <c r="F119" s="74">
        <v>0</v>
      </c>
      <c r="G119" s="74">
        <v>0</v>
      </c>
      <c r="H119" s="74"/>
      <c r="I119" s="74"/>
    </row>
    <row r="120" spans="1:9" ht="16.5" customHeight="1" x14ac:dyDescent="0.25">
      <c r="A120" s="283">
        <v>313</v>
      </c>
      <c r="B120" s="284"/>
      <c r="C120" s="285"/>
      <c r="D120" s="217" t="s">
        <v>212</v>
      </c>
      <c r="E120" s="103">
        <f>E121</f>
        <v>2222.27</v>
      </c>
      <c r="F120" s="104">
        <f>F121</f>
        <v>0</v>
      </c>
      <c r="G120" s="104">
        <f>G121</f>
        <v>0</v>
      </c>
      <c r="H120" s="104"/>
      <c r="I120" s="104"/>
    </row>
    <row r="121" spans="1:9" ht="16.5" customHeight="1" x14ac:dyDescent="0.25">
      <c r="A121" s="255">
        <v>3132</v>
      </c>
      <c r="B121" s="253"/>
      <c r="C121" s="254"/>
      <c r="D121" s="98" t="s">
        <v>233</v>
      </c>
      <c r="E121" s="71">
        <v>2222.27</v>
      </c>
      <c r="F121" s="74">
        <v>0</v>
      </c>
      <c r="G121" s="74">
        <v>0</v>
      </c>
      <c r="H121" s="74"/>
      <c r="I121" s="74"/>
    </row>
    <row r="122" spans="1:9" ht="16.5" customHeight="1" x14ac:dyDescent="0.25">
      <c r="A122" s="283">
        <v>32</v>
      </c>
      <c r="B122" s="284"/>
      <c r="C122" s="285"/>
      <c r="D122" s="217" t="s">
        <v>20</v>
      </c>
      <c r="E122" s="103">
        <f>E123</f>
        <v>1141.74</v>
      </c>
      <c r="F122" s="104">
        <f>F123</f>
        <v>0</v>
      </c>
      <c r="G122" s="104">
        <f>G123</f>
        <v>0</v>
      </c>
      <c r="H122" s="104"/>
      <c r="I122" s="104"/>
    </row>
    <row r="123" spans="1:9" ht="16.5" customHeight="1" x14ac:dyDescent="0.25">
      <c r="A123" s="283">
        <v>321</v>
      </c>
      <c r="B123" s="284"/>
      <c r="C123" s="285"/>
      <c r="D123" s="217" t="s">
        <v>325</v>
      </c>
      <c r="E123" s="103">
        <f>E124+E125</f>
        <v>1141.74</v>
      </c>
      <c r="F123" s="104">
        <f>F124+F125</f>
        <v>0</v>
      </c>
      <c r="G123" s="104">
        <f>G124</f>
        <v>0</v>
      </c>
      <c r="H123" s="104"/>
      <c r="I123" s="104"/>
    </row>
    <row r="124" spans="1:9" ht="15.75" customHeight="1" x14ac:dyDescent="0.25">
      <c r="A124" s="342">
        <v>3211</v>
      </c>
      <c r="B124" s="343"/>
      <c r="C124" s="344"/>
      <c r="D124" s="98" t="s">
        <v>111</v>
      </c>
      <c r="E124" s="71">
        <v>90</v>
      </c>
      <c r="F124" s="74">
        <v>0</v>
      </c>
      <c r="G124" s="74">
        <v>0</v>
      </c>
      <c r="H124" s="74"/>
      <c r="I124" s="74"/>
    </row>
    <row r="125" spans="1:9" ht="15.75" customHeight="1" x14ac:dyDescent="0.25">
      <c r="A125" s="255">
        <v>3212</v>
      </c>
      <c r="B125" s="253"/>
      <c r="C125" s="254"/>
      <c r="D125" s="98" t="s">
        <v>215</v>
      </c>
      <c r="E125" s="71">
        <v>1051.74</v>
      </c>
      <c r="F125" s="74">
        <v>0</v>
      </c>
      <c r="G125" s="74">
        <v>0</v>
      </c>
      <c r="H125" s="74"/>
      <c r="I125" s="74"/>
    </row>
    <row r="126" spans="1:9" ht="15.75" customHeight="1" x14ac:dyDescent="0.25">
      <c r="A126" s="246" t="s">
        <v>242</v>
      </c>
      <c r="B126" s="247"/>
      <c r="C126" s="248"/>
      <c r="D126" s="149" t="s">
        <v>232</v>
      </c>
      <c r="E126" s="99">
        <f t="shared" ref="E126:G127" si="19">E127</f>
        <v>13769.17</v>
      </c>
      <c r="F126" s="100">
        <f t="shared" si="19"/>
        <v>49500</v>
      </c>
      <c r="G126" s="100">
        <f>G127+G143+G159</f>
        <v>71480</v>
      </c>
      <c r="H126" s="100">
        <f>H127+H143+H159</f>
        <v>71480</v>
      </c>
      <c r="I126" s="100">
        <f>I127+I143+I159</f>
        <v>71480</v>
      </c>
    </row>
    <row r="127" spans="1:9" ht="15.75" customHeight="1" x14ac:dyDescent="0.25">
      <c r="A127" s="246" t="s">
        <v>149</v>
      </c>
      <c r="B127" s="247"/>
      <c r="C127" s="248"/>
      <c r="D127" s="149" t="s">
        <v>73</v>
      </c>
      <c r="E127" s="99">
        <f t="shared" si="19"/>
        <v>13769.17</v>
      </c>
      <c r="F127" s="100">
        <f t="shared" si="19"/>
        <v>49500</v>
      </c>
      <c r="G127" s="100">
        <f t="shared" si="19"/>
        <v>18600</v>
      </c>
      <c r="H127" s="100">
        <f>H129+H136</f>
        <v>18600</v>
      </c>
      <c r="I127" s="100">
        <f>I129+I136</f>
        <v>18600</v>
      </c>
    </row>
    <row r="128" spans="1:9" ht="15.75" customHeight="1" x14ac:dyDescent="0.25">
      <c r="A128" s="140"/>
      <c r="B128" s="141">
        <v>3</v>
      </c>
      <c r="C128" s="142"/>
      <c r="D128" s="149" t="s">
        <v>88</v>
      </c>
      <c r="E128" s="99">
        <f>E129+E136</f>
        <v>13769.17</v>
      </c>
      <c r="F128" s="100">
        <f>F129+F136</f>
        <v>49500</v>
      </c>
      <c r="G128" s="100">
        <f>G129+G136</f>
        <v>18600</v>
      </c>
      <c r="H128" s="100"/>
      <c r="I128" s="100"/>
    </row>
    <row r="129" spans="1:9" ht="15.75" customHeight="1" x14ac:dyDescent="0.25">
      <c r="A129" s="143"/>
      <c r="B129" s="144">
        <v>31</v>
      </c>
      <c r="C129" s="145"/>
      <c r="D129" s="151" t="s">
        <v>10</v>
      </c>
      <c r="E129" s="103">
        <f>E130+E132+E134</f>
        <v>13028.65</v>
      </c>
      <c r="F129" s="104">
        <f>F130+F132+F134</f>
        <v>45300</v>
      </c>
      <c r="G129" s="104">
        <f>G130+G132+G134</f>
        <v>17680</v>
      </c>
      <c r="H129" s="104">
        <v>17680</v>
      </c>
      <c r="I129" s="104">
        <v>17680</v>
      </c>
    </row>
    <row r="130" spans="1:9" ht="15.75" customHeight="1" x14ac:dyDescent="0.25">
      <c r="A130" s="143"/>
      <c r="B130" s="144">
        <v>311</v>
      </c>
      <c r="C130" s="145"/>
      <c r="D130" s="151" t="s">
        <v>207</v>
      </c>
      <c r="E130" s="103">
        <f>E131</f>
        <v>9810</v>
      </c>
      <c r="F130" s="104">
        <f>F131</f>
        <v>35031</v>
      </c>
      <c r="G130" s="104">
        <f>G131</f>
        <v>14360</v>
      </c>
      <c r="H130" s="104"/>
      <c r="I130" s="104"/>
    </row>
    <row r="131" spans="1:9" ht="15.75" customHeight="1" x14ac:dyDescent="0.25">
      <c r="A131" s="137"/>
      <c r="B131" s="138">
        <v>3111</v>
      </c>
      <c r="C131" s="139"/>
      <c r="D131" s="98" t="s">
        <v>208</v>
      </c>
      <c r="E131" s="71">
        <v>9810</v>
      </c>
      <c r="F131" s="74">
        <v>35031</v>
      </c>
      <c r="G131" s="74">
        <v>14360</v>
      </c>
      <c r="H131" s="74"/>
      <c r="I131" s="74"/>
    </row>
    <row r="132" spans="1:9" ht="15.75" customHeight="1" x14ac:dyDescent="0.25">
      <c r="A132" s="143"/>
      <c r="B132" s="144">
        <v>312</v>
      </c>
      <c r="C132" s="145"/>
      <c r="D132" s="151" t="s">
        <v>211</v>
      </c>
      <c r="E132" s="103">
        <f>E133</f>
        <v>1600</v>
      </c>
      <c r="F132" s="104">
        <f>F133</f>
        <v>6269</v>
      </c>
      <c r="G132" s="104">
        <f>G133</f>
        <v>940</v>
      </c>
      <c r="H132" s="104"/>
      <c r="I132" s="104"/>
    </row>
    <row r="133" spans="1:9" ht="15.75" customHeight="1" x14ac:dyDescent="0.25">
      <c r="A133" s="137"/>
      <c r="B133" s="138">
        <v>3121</v>
      </c>
      <c r="C133" s="139"/>
      <c r="D133" s="98" t="s">
        <v>211</v>
      </c>
      <c r="E133" s="71">
        <v>1600</v>
      </c>
      <c r="F133" s="74">
        <v>6269</v>
      </c>
      <c r="G133" s="74">
        <v>940</v>
      </c>
      <c r="H133" s="74"/>
      <c r="I133" s="74"/>
    </row>
    <row r="134" spans="1:9" ht="15.75" customHeight="1" x14ac:dyDescent="0.25">
      <c r="A134" s="143"/>
      <c r="B134" s="144">
        <v>313</v>
      </c>
      <c r="C134" s="145"/>
      <c r="D134" s="151" t="s">
        <v>212</v>
      </c>
      <c r="E134" s="103">
        <f>E135</f>
        <v>1618.65</v>
      </c>
      <c r="F134" s="104">
        <f>F135</f>
        <v>4000</v>
      </c>
      <c r="G134" s="104">
        <f>G135</f>
        <v>2380</v>
      </c>
      <c r="H134" s="104"/>
      <c r="I134" s="104"/>
    </row>
    <row r="135" spans="1:9" ht="15.75" customHeight="1" x14ac:dyDescent="0.25">
      <c r="A135" s="137"/>
      <c r="B135" s="138">
        <v>3132</v>
      </c>
      <c r="C135" s="139"/>
      <c r="D135" s="150" t="s">
        <v>233</v>
      </c>
      <c r="E135" s="71">
        <v>1618.65</v>
      </c>
      <c r="F135" s="74">
        <v>4000</v>
      </c>
      <c r="G135" s="74">
        <v>2380</v>
      </c>
      <c r="H135" s="74"/>
      <c r="I135" s="74"/>
    </row>
    <row r="136" spans="1:9" ht="15.75" customHeight="1" x14ac:dyDescent="0.25">
      <c r="A136" s="146"/>
      <c r="B136" s="147">
        <v>32</v>
      </c>
      <c r="C136" s="148"/>
      <c r="D136" s="119" t="s">
        <v>20</v>
      </c>
      <c r="E136" s="120">
        <f>E137</f>
        <v>740.52</v>
      </c>
      <c r="F136" s="121">
        <f>F137</f>
        <v>4200</v>
      </c>
      <c r="G136" s="121">
        <f>G137+G141</f>
        <v>920</v>
      </c>
      <c r="H136" s="121">
        <v>920</v>
      </c>
      <c r="I136" s="121">
        <v>920</v>
      </c>
    </row>
    <row r="137" spans="1:9" ht="15.75" customHeight="1" x14ac:dyDescent="0.25">
      <c r="A137" s="146"/>
      <c r="B137" s="147">
        <v>321</v>
      </c>
      <c r="C137" s="148"/>
      <c r="D137" s="119" t="s">
        <v>189</v>
      </c>
      <c r="E137" s="120">
        <f>E138+E139</f>
        <v>740.52</v>
      </c>
      <c r="F137" s="121">
        <f>F138+F139</f>
        <v>4200</v>
      </c>
      <c r="G137" s="121">
        <f>G138+G139+G140</f>
        <v>810</v>
      </c>
      <c r="H137" s="121"/>
      <c r="I137" s="121"/>
    </row>
    <row r="138" spans="1:9" ht="15.75" customHeight="1" x14ac:dyDescent="0.25">
      <c r="A138" s="137"/>
      <c r="B138" s="138">
        <v>3211</v>
      </c>
      <c r="C138" s="139"/>
      <c r="D138" s="98" t="s">
        <v>111</v>
      </c>
      <c r="E138" s="71">
        <v>60</v>
      </c>
      <c r="F138" s="74">
        <v>1000</v>
      </c>
      <c r="G138" s="74">
        <v>70</v>
      </c>
      <c r="H138" s="74"/>
      <c r="I138" s="74"/>
    </row>
    <row r="139" spans="1:9" ht="15.75" customHeight="1" x14ac:dyDescent="0.25">
      <c r="A139" s="137"/>
      <c r="B139" s="138">
        <v>3212</v>
      </c>
      <c r="C139" s="139"/>
      <c r="D139" s="98" t="s">
        <v>215</v>
      </c>
      <c r="E139" s="71">
        <v>680.52</v>
      </c>
      <c r="F139" s="74">
        <v>3200</v>
      </c>
      <c r="G139" s="74">
        <v>630</v>
      </c>
      <c r="H139" s="74"/>
      <c r="I139" s="74"/>
    </row>
    <row r="140" spans="1:9" ht="15.75" customHeight="1" x14ac:dyDescent="0.25">
      <c r="A140" s="255">
        <v>3213</v>
      </c>
      <c r="B140" s="253"/>
      <c r="C140" s="254"/>
      <c r="D140" s="98" t="s">
        <v>317</v>
      </c>
      <c r="E140" s="71">
        <v>0</v>
      </c>
      <c r="F140" s="74">
        <v>0</v>
      </c>
      <c r="G140" s="74">
        <v>110</v>
      </c>
      <c r="H140" s="74"/>
      <c r="I140" s="74"/>
    </row>
    <row r="141" spans="1:9" ht="15.75" customHeight="1" x14ac:dyDescent="0.25">
      <c r="A141" s="252">
        <v>323</v>
      </c>
      <c r="B141" s="292"/>
      <c r="C141" s="293"/>
      <c r="D141" s="95" t="s">
        <v>119</v>
      </c>
      <c r="E141" s="80">
        <f>E142</f>
        <v>0</v>
      </c>
      <c r="F141" s="96">
        <f>F142</f>
        <v>0</v>
      </c>
      <c r="G141" s="96">
        <f>G142</f>
        <v>110</v>
      </c>
      <c r="H141" s="96"/>
      <c r="I141" s="96"/>
    </row>
    <row r="142" spans="1:9" ht="16.5" customHeight="1" x14ac:dyDescent="0.25">
      <c r="A142" s="255">
        <v>3236</v>
      </c>
      <c r="B142" s="253"/>
      <c r="C142" s="254"/>
      <c r="D142" s="98" t="s">
        <v>124</v>
      </c>
      <c r="E142" s="71">
        <v>0</v>
      </c>
      <c r="F142" s="74">
        <v>0</v>
      </c>
      <c r="G142" s="74">
        <v>110</v>
      </c>
      <c r="H142" s="74"/>
      <c r="I142" s="74"/>
    </row>
    <row r="143" spans="1:9" ht="16.5" customHeight="1" x14ac:dyDescent="0.25">
      <c r="A143" s="261" t="s">
        <v>318</v>
      </c>
      <c r="B143" s="296"/>
      <c r="C143" s="297"/>
      <c r="D143" s="216" t="s">
        <v>321</v>
      </c>
      <c r="E143" s="99">
        <f>E144</f>
        <v>0</v>
      </c>
      <c r="F143" s="100">
        <f>F144</f>
        <v>0</v>
      </c>
      <c r="G143" s="100">
        <f>G144</f>
        <v>44930</v>
      </c>
      <c r="H143" s="100">
        <f>H145+H152</f>
        <v>44930</v>
      </c>
      <c r="I143" s="100">
        <f>I145+I152</f>
        <v>44930</v>
      </c>
    </row>
    <row r="144" spans="1:9" ht="16.5" customHeight="1" x14ac:dyDescent="0.25">
      <c r="A144" s="261">
        <v>3</v>
      </c>
      <c r="B144" s="296"/>
      <c r="C144" s="297"/>
      <c r="D144" s="216" t="s">
        <v>88</v>
      </c>
      <c r="E144" s="99">
        <f t="shared" ref="E144:F146" si="20">E145</f>
        <v>0</v>
      </c>
      <c r="F144" s="100">
        <f t="shared" si="20"/>
        <v>0</v>
      </c>
      <c r="G144" s="100">
        <f>G145+G152</f>
        <v>44930</v>
      </c>
      <c r="H144" s="100"/>
      <c r="I144" s="100"/>
    </row>
    <row r="145" spans="1:9" ht="16.5" customHeight="1" x14ac:dyDescent="0.25">
      <c r="A145" s="283">
        <v>31</v>
      </c>
      <c r="B145" s="284"/>
      <c r="C145" s="285"/>
      <c r="D145" s="217" t="s">
        <v>10</v>
      </c>
      <c r="E145" s="103">
        <f t="shared" si="20"/>
        <v>0</v>
      </c>
      <c r="F145" s="104">
        <f t="shared" si="20"/>
        <v>0</v>
      </c>
      <c r="G145" s="104">
        <f>G146+G148+G150</f>
        <v>42740</v>
      </c>
      <c r="H145" s="104">
        <v>42740</v>
      </c>
      <c r="I145" s="104">
        <v>42740</v>
      </c>
    </row>
    <row r="146" spans="1:9" ht="16.5" customHeight="1" x14ac:dyDescent="0.25">
      <c r="A146" s="283">
        <v>311</v>
      </c>
      <c r="B146" s="284"/>
      <c r="C146" s="285"/>
      <c r="D146" s="217" t="s">
        <v>207</v>
      </c>
      <c r="E146" s="103">
        <f t="shared" si="20"/>
        <v>0</v>
      </c>
      <c r="F146" s="104">
        <f t="shared" si="20"/>
        <v>0</v>
      </c>
      <c r="G146" s="104">
        <f>G147</f>
        <v>34730</v>
      </c>
      <c r="H146" s="104"/>
      <c r="I146" s="104"/>
    </row>
    <row r="147" spans="1:9" ht="16.5" customHeight="1" x14ac:dyDescent="0.25">
      <c r="A147" s="255">
        <v>3111</v>
      </c>
      <c r="B147" s="253"/>
      <c r="C147" s="254"/>
      <c r="D147" s="98" t="s">
        <v>208</v>
      </c>
      <c r="E147" s="71">
        <v>0</v>
      </c>
      <c r="F147" s="74">
        <v>0</v>
      </c>
      <c r="G147" s="74">
        <v>34730</v>
      </c>
      <c r="H147" s="74"/>
      <c r="I147" s="74"/>
    </row>
    <row r="148" spans="1:9" ht="16.5" customHeight="1" x14ac:dyDescent="0.25">
      <c r="A148" s="283">
        <v>312</v>
      </c>
      <c r="B148" s="284"/>
      <c r="C148" s="285"/>
      <c r="D148" s="217" t="s">
        <v>211</v>
      </c>
      <c r="E148" s="103">
        <f>E149</f>
        <v>0</v>
      </c>
      <c r="F148" s="104">
        <f>F149</f>
        <v>0</v>
      </c>
      <c r="G148" s="104">
        <f>G149</f>
        <v>2270</v>
      </c>
      <c r="H148" s="104"/>
      <c r="I148" s="104"/>
    </row>
    <row r="149" spans="1:9" ht="16.5" customHeight="1" x14ac:dyDescent="0.25">
      <c r="A149" s="255">
        <v>3121</v>
      </c>
      <c r="B149" s="253"/>
      <c r="C149" s="254"/>
      <c r="D149" s="98" t="s">
        <v>211</v>
      </c>
      <c r="E149" s="71">
        <v>0</v>
      </c>
      <c r="F149" s="74">
        <v>0</v>
      </c>
      <c r="G149" s="74">
        <v>2270</v>
      </c>
      <c r="H149" s="74"/>
      <c r="I149" s="74"/>
    </row>
    <row r="150" spans="1:9" ht="16.5" customHeight="1" x14ac:dyDescent="0.25">
      <c r="A150" s="283">
        <v>313</v>
      </c>
      <c r="B150" s="284"/>
      <c r="C150" s="285"/>
      <c r="D150" s="217" t="s">
        <v>212</v>
      </c>
      <c r="E150" s="103">
        <f>E151</f>
        <v>0</v>
      </c>
      <c r="F150" s="104">
        <f>F151</f>
        <v>0</v>
      </c>
      <c r="G150" s="104">
        <f>G151</f>
        <v>5740</v>
      </c>
      <c r="H150" s="104"/>
      <c r="I150" s="104"/>
    </row>
    <row r="151" spans="1:9" ht="16.5" customHeight="1" x14ac:dyDescent="0.25">
      <c r="A151" s="255">
        <v>3132</v>
      </c>
      <c r="B151" s="253"/>
      <c r="C151" s="254"/>
      <c r="D151" s="98" t="s">
        <v>233</v>
      </c>
      <c r="E151" s="71">
        <v>0</v>
      </c>
      <c r="F151" s="74">
        <v>0</v>
      </c>
      <c r="G151" s="74">
        <v>5740</v>
      </c>
      <c r="H151" s="74"/>
      <c r="I151" s="74"/>
    </row>
    <row r="152" spans="1:9" ht="16.5" customHeight="1" x14ac:dyDescent="0.25">
      <c r="A152" s="283">
        <v>32</v>
      </c>
      <c r="B152" s="284"/>
      <c r="C152" s="285"/>
      <c r="D152" s="217" t="s">
        <v>20</v>
      </c>
      <c r="E152" s="103">
        <f>E153</f>
        <v>0</v>
      </c>
      <c r="F152" s="104">
        <f>F153</f>
        <v>0</v>
      </c>
      <c r="G152" s="104">
        <f>G153+G157</f>
        <v>2190</v>
      </c>
      <c r="H152" s="104">
        <v>2190</v>
      </c>
      <c r="I152" s="104">
        <v>2190</v>
      </c>
    </row>
    <row r="153" spans="1:9" ht="16.5" customHeight="1" x14ac:dyDescent="0.25">
      <c r="A153" s="283">
        <v>321</v>
      </c>
      <c r="B153" s="284"/>
      <c r="C153" s="285"/>
      <c r="D153" s="217" t="s">
        <v>189</v>
      </c>
      <c r="E153" s="103">
        <f>E154</f>
        <v>0</v>
      </c>
      <c r="F153" s="104">
        <f>F154</f>
        <v>0</v>
      </c>
      <c r="G153" s="104">
        <f>G154+G155+G156</f>
        <v>1930</v>
      </c>
      <c r="H153" s="104"/>
      <c r="I153" s="104"/>
    </row>
    <row r="154" spans="1:9" ht="16.5" customHeight="1" x14ac:dyDescent="0.25">
      <c r="A154" s="255">
        <v>3211</v>
      </c>
      <c r="B154" s="253"/>
      <c r="C154" s="254"/>
      <c r="D154" s="98" t="s">
        <v>111</v>
      </c>
      <c r="E154" s="71">
        <v>0</v>
      </c>
      <c r="F154" s="74">
        <v>0</v>
      </c>
      <c r="G154" s="74">
        <v>160</v>
      </c>
      <c r="H154" s="74"/>
      <c r="I154" s="74"/>
    </row>
    <row r="155" spans="1:9" ht="16.5" customHeight="1" x14ac:dyDescent="0.25">
      <c r="A155" s="255">
        <v>3212</v>
      </c>
      <c r="B155" s="253"/>
      <c r="C155" s="254"/>
      <c r="D155" s="98" t="s">
        <v>319</v>
      </c>
      <c r="E155" s="71">
        <v>0</v>
      </c>
      <c r="F155" s="74">
        <v>0</v>
      </c>
      <c r="G155" s="74">
        <v>1510</v>
      </c>
      <c r="H155" s="74"/>
      <c r="I155" s="74"/>
    </row>
    <row r="156" spans="1:9" ht="16.5" customHeight="1" x14ac:dyDescent="0.25">
      <c r="A156" s="255">
        <v>3213</v>
      </c>
      <c r="B156" s="253"/>
      <c r="C156" s="254"/>
      <c r="D156" s="98" t="s">
        <v>112</v>
      </c>
      <c r="E156" s="71">
        <v>0</v>
      </c>
      <c r="F156" s="74">
        <v>0</v>
      </c>
      <c r="G156" s="74">
        <v>260</v>
      </c>
      <c r="H156" s="74"/>
      <c r="I156" s="74"/>
    </row>
    <row r="157" spans="1:9" ht="16.5" customHeight="1" x14ac:dyDescent="0.25">
      <c r="A157" s="283">
        <v>323</v>
      </c>
      <c r="B157" s="284"/>
      <c r="C157" s="285"/>
      <c r="D157" s="217" t="s">
        <v>119</v>
      </c>
      <c r="E157" s="103">
        <f>E158</f>
        <v>0</v>
      </c>
      <c r="F157" s="104">
        <f>F158</f>
        <v>0</v>
      </c>
      <c r="G157" s="104">
        <f>G158</f>
        <v>260</v>
      </c>
      <c r="H157" s="104"/>
      <c r="I157" s="104"/>
    </row>
    <row r="158" spans="1:9" ht="16.5" customHeight="1" x14ac:dyDescent="0.25">
      <c r="A158" s="255">
        <v>3236</v>
      </c>
      <c r="B158" s="253"/>
      <c r="C158" s="254"/>
      <c r="D158" s="98" t="s">
        <v>124</v>
      </c>
      <c r="E158" s="71">
        <v>0</v>
      </c>
      <c r="F158" s="74">
        <v>0</v>
      </c>
      <c r="G158" s="74">
        <v>260</v>
      </c>
      <c r="H158" s="74"/>
      <c r="I158" s="74"/>
    </row>
    <row r="159" spans="1:9" ht="16.5" customHeight="1" x14ac:dyDescent="0.25">
      <c r="A159" s="261" t="s">
        <v>320</v>
      </c>
      <c r="B159" s="296"/>
      <c r="C159" s="297"/>
      <c r="D159" s="216" t="s">
        <v>322</v>
      </c>
      <c r="E159" s="99">
        <f>E160</f>
        <v>0</v>
      </c>
      <c r="F159" s="100">
        <f>F160</f>
        <v>0</v>
      </c>
      <c r="G159" s="100">
        <f>G160</f>
        <v>7950</v>
      </c>
      <c r="H159" s="100">
        <f>H161+H168</f>
        <v>7950</v>
      </c>
      <c r="I159" s="100">
        <f>I161+I168</f>
        <v>7950</v>
      </c>
    </row>
    <row r="160" spans="1:9" ht="16.5" customHeight="1" x14ac:dyDescent="0.25">
      <c r="A160" s="261">
        <v>3</v>
      </c>
      <c r="B160" s="296"/>
      <c r="C160" s="297"/>
      <c r="D160" s="216" t="s">
        <v>88</v>
      </c>
      <c r="E160" s="99">
        <f t="shared" ref="E160:F162" si="21">E161</f>
        <v>0</v>
      </c>
      <c r="F160" s="100">
        <f t="shared" si="21"/>
        <v>0</v>
      </c>
      <c r="G160" s="100">
        <f>G161+G168</f>
        <v>7950</v>
      </c>
      <c r="H160" s="100"/>
      <c r="I160" s="100"/>
    </row>
    <row r="161" spans="1:9" ht="16.5" customHeight="1" x14ac:dyDescent="0.25">
      <c r="A161" s="283">
        <v>31</v>
      </c>
      <c r="B161" s="284"/>
      <c r="C161" s="285"/>
      <c r="D161" s="217" t="s">
        <v>10</v>
      </c>
      <c r="E161" s="103">
        <f t="shared" si="21"/>
        <v>0</v>
      </c>
      <c r="F161" s="104">
        <f t="shared" si="21"/>
        <v>0</v>
      </c>
      <c r="G161" s="104">
        <f>G162+G164+G166</f>
        <v>7550</v>
      </c>
      <c r="H161" s="104">
        <v>7550</v>
      </c>
      <c r="I161" s="104">
        <v>7550</v>
      </c>
    </row>
    <row r="162" spans="1:9" ht="16.5" customHeight="1" x14ac:dyDescent="0.25">
      <c r="A162" s="283">
        <v>311</v>
      </c>
      <c r="B162" s="284"/>
      <c r="C162" s="285"/>
      <c r="D162" s="217" t="s">
        <v>207</v>
      </c>
      <c r="E162" s="103">
        <f t="shared" si="21"/>
        <v>0</v>
      </c>
      <c r="F162" s="104">
        <f t="shared" si="21"/>
        <v>0</v>
      </c>
      <c r="G162" s="104">
        <f>G163</f>
        <v>6130</v>
      </c>
      <c r="H162" s="104"/>
      <c r="I162" s="104"/>
    </row>
    <row r="163" spans="1:9" ht="16.5" customHeight="1" x14ac:dyDescent="0.25">
      <c r="A163" s="255">
        <v>3111</v>
      </c>
      <c r="B163" s="253"/>
      <c r="C163" s="254"/>
      <c r="D163" s="98" t="s">
        <v>208</v>
      </c>
      <c r="E163" s="71">
        <v>0</v>
      </c>
      <c r="F163" s="74">
        <v>0</v>
      </c>
      <c r="G163" s="74">
        <v>6130</v>
      </c>
      <c r="H163" s="74"/>
      <c r="I163" s="74"/>
    </row>
    <row r="164" spans="1:9" ht="16.5" customHeight="1" x14ac:dyDescent="0.25">
      <c r="A164" s="283">
        <v>312</v>
      </c>
      <c r="B164" s="284"/>
      <c r="C164" s="285"/>
      <c r="D164" s="217" t="s">
        <v>211</v>
      </c>
      <c r="E164" s="103">
        <f>E165</f>
        <v>0</v>
      </c>
      <c r="F164" s="104">
        <f>F165</f>
        <v>0</v>
      </c>
      <c r="G164" s="104">
        <f>G165</f>
        <v>400</v>
      </c>
      <c r="H164" s="104"/>
      <c r="I164" s="104"/>
    </row>
    <row r="165" spans="1:9" ht="16.5" customHeight="1" x14ac:dyDescent="0.25">
      <c r="A165" s="255">
        <v>3121</v>
      </c>
      <c r="B165" s="253"/>
      <c r="C165" s="254"/>
      <c r="D165" s="98" t="s">
        <v>211</v>
      </c>
      <c r="E165" s="71">
        <v>0</v>
      </c>
      <c r="F165" s="74">
        <v>0</v>
      </c>
      <c r="G165" s="74">
        <v>400</v>
      </c>
      <c r="H165" s="74"/>
      <c r="I165" s="74"/>
    </row>
    <row r="166" spans="1:9" ht="16.5" customHeight="1" x14ac:dyDescent="0.25">
      <c r="A166" s="283">
        <v>313</v>
      </c>
      <c r="B166" s="284"/>
      <c r="C166" s="285"/>
      <c r="D166" s="217" t="s">
        <v>212</v>
      </c>
      <c r="E166" s="103">
        <f>E167</f>
        <v>0</v>
      </c>
      <c r="F166" s="104">
        <f>F167</f>
        <v>0</v>
      </c>
      <c r="G166" s="104">
        <f>G167</f>
        <v>1020</v>
      </c>
      <c r="H166" s="104"/>
      <c r="I166" s="104"/>
    </row>
    <row r="167" spans="1:9" ht="16.5" customHeight="1" x14ac:dyDescent="0.25">
      <c r="A167" s="255">
        <v>3132</v>
      </c>
      <c r="B167" s="253"/>
      <c r="C167" s="254"/>
      <c r="D167" s="98" t="s">
        <v>233</v>
      </c>
      <c r="E167" s="71">
        <v>0</v>
      </c>
      <c r="F167" s="74">
        <v>0</v>
      </c>
      <c r="G167" s="74">
        <v>1020</v>
      </c>
      <c r="H167" s="74"/>
      <c r="I167" s="74"/>
    </row>
    <row r="168" spans="1:9" ht="16.5" customHeight="1" x14ac:dyDescent="0.25">
      <c r="A168" s="283">
        <v>32</v>
      </c>
      <c r="B168" s="284"/>
      <c r="C168" s="285"/>
      <c r="D168" s="217" t="s">
        <v>20</v>
      </c>
      <c r="E168" s="103">
        <f>E169</f>
        <v>0</v>
      </c>
      <c r="F168" s="104">
        <f>F169</f>
        <v>0</v>
      </c>
      <c r="G168" s="104">
        <f>G169+G173</f>
        <v>400</v>
      </c>
      <c r="H168" s="104">
        <v>400</v>
      </c>
      <c r="I168" s="104">
        <v>400</v>
      </c>
    </row>
    <row r="169" spans="1:9" ht="16.5" customHeight="1" x14ac:dyDescent="0.25">
      <c r="A169" s="283">
        <v>321</v>
      </c>
      <c r="B169" s="284"/>
      <c r="C169" s="285"/>
      <c r="D169" s="217" t="s">
        <v>189</v>
      </c>
      <c r="E169" s="103">
        <f>E170</f>
        <v>0</v>
      </c>
      <c r="F169" s="104">
        <f>F170</f>
        <v>0</v>
      </c>
      <c r="G169" s="104">
        <f>G170+G171+G172</f>
        <v>350</v>
      </c>
      <c r="H169" s="104"/>
      <c r="I169" s="104"/>
    </row>
    <row r="170" spans="1:9" ht="16.5" customHeight="1" x14ac:dyDescent="0.25">
      <c r="A170" s="255">
        <v>3211</v>
      </c>
      <c r="B170" s="253"/>
      <c r="C170" s="254"/>
      <c r="D170" s="98" t="s">
        <v>111</v>
      </c>
      <c r="E170" s="71">
        <v>0</v>
      </c>
      <c r="F170" s="74">
        <v>0</v>
      </c>
      <c r="G170" s="74">
        <v>30</v>
      </c>
      <c r="H170" s="74"/>
      <c r="I170" s="74"/>
    </row>
    <row r="171" spans="1:9" ht="16.5" customHeight="1" x14ac:dyDescent="0.25">
      <c r="A171" s="255">
        <v>3212</v>
      </c>
      <c r="B171" s="253"/>
      <c r="C171" s="254"/>
      <c r="D171" s="98" t="s">
        <v>319</v>
      </c>
      <c r="E171" s="71">
        <v>0</v>
      </c>
      <c r="F171" s="74">
        <v>0</v>
      </c>
      <c r="G171" s="74">
        <v>270</v>
      </c>
      <c r="H171" s="74"/>
      <c r="I171" s="74"/>
    </row>
    <row r="172" spans="1:9" ht="16.5" customHeight="1" x14ac:dyDescent="0.25">
      <c r="A172" s="255">
        <v>3213</v>
      </c>
      <c r="B172" s="253"/>
      <c r="C172" s="254"/>
      <c r="D172" s="98" t="s">
        <v>112</v>
      </c>
      <c r="E172" s="71">
        <v>0</v>
      </c>
      <c r="F172" s="74">
        <v>0</v>
      </c>
      <c r="G172" s="74">
        <v>50</v>
      </c>
      <c r="H172" s="74"/>
      <c r="I172" s="74"/>
    </row>
    <row r="173" spans="1:9" ht="15.75" customHeight="1" x14ac:dyDescent="0.25">
      <c r="A173" s="283">
        <v>323</v>
      </c>
      <c r="B173" s="284"/>
      <c r="C173" s="285"/>
      <c r="D173" s="217" t="s">
        <v>119</v>
      </c>
      <c r="E173" s="103">
        <f>E174</f>
        <v>0</v>
      </c>
      <c r="F173" s="104">
        <f>F174</f>
        <v>0</v>
      </c>
      <c r="G173" s="104">
        <f>G174</f>
        <v>50</v>
      </c>
      <c r="H173" s="104"/>
      <c r="I173" s="104"/>
    </row>
    <row r="174" spans="1:9" ht="15.75" customHeight="1" x14ac:dyDescent="0.25">
      <c r="A174" s="255">
        <v>3236</v>
      </c>
      <c r="B174" s="253"/>
      <c r="C174" s="254"/>
      <c r="D174" s="98" t="s">
        <v>124</v>
      </c>
      <c r="E174" s="71">
        <v>0</v>
      </c>
      <c r="F174" s="74">
        <v>0</v>
      </c>
      <c r="G174" s="74">
        <v>50</v>
      </c>
      <c r="H174" s="74"/>
      <c r="I174" s="74"/>
    </row>
    <row r="175" spans="1:9" ht="14.25" customHeight="1" x14ac:dyDescent="0.25">
      <c r="A175" s="298" t="s">
        <v>162</v>
      </c>
      <c r="B175" s="299"/>
      <c r="C175" s="300"/>
      <c r="D175" s="88" t="s">
        <v>163</v>
      </c>
      <c r="E175" s="99">
        <f>E176+E189</f>
        <v>38592.129999999997</v>
      </c>
      <c r="F175" s="100">
        <f t="shared" ref="E175:F177" si="22">F176</f>
        <v>5383.75</v>
      </c>
      <c r="G175" s="100">
        <f>G177+G187+G192</f>
        <v>1600</v>
      </c>
      <c r="H175" s="100">
        <f>H178+H187+H192</f>
        <v>600</v>
      </c>
      <c r="I175" s="100">
        <f>I178+I187+I192</f>
        <v>600</v>
      </c>
    </row>
    <row r="176" spans="1:9" ht="15" customHeight="1" x14ac:dyDescent="0.25">
      <c r="A176" s="298" t="s">
        <v>164</v>
      </c>
      <c r="B176" s="299"/>
      <c r="C176" s="300"/>
      <c r="D176" s="105" t="s">
        <v>165</v>
      </c>
      <c r="E176" s="99">
        <f t="shared" si="22"/>
        <v>10992.13</v>
      </c>
      <c r="F176" s="100">
        <f t="shared" si="22"/>
        <v>5383.75</v>
      </c>
      <c r="G176" s="100">
        <f t="shared" ref="G176:G182" si="23">G177</f>
        <v>500</v>
      </c>
      <c r="H176" s="100"/>
      <c r="I176" s="110"/>
    </row>
    <row r="177" spans="1:9" x14ac:dyDescent="0.25">
      <c r="A177" s="301" t="s">
        <v>166</v>
      </c>
      <c r="B177" s="302"/>
      <c r="C177" s="303"/>
      <c r="D177" s="88" t="s">
        <v>73</v>
      </c>
      <c r="E177" s="99">
        <f t="shared" si="22"/>
        <v>10992.13</v>
      </c>
      <c r="F177" s="100">
        <f t="shared" si="22"/>
        <v>5383.75</v>
      </c>
      <c r="G177" s="100">
        <f t="shared" si="23"/>
        <v>500</v>
      </c>
      <c r="H177" s="100"/>
      <c r="I177" s="110"/>
    </row>
    <row r="178" spans="1:9" ht="25.5" x14ac:dyDescent="0.25">
      <c r="A178" s="246">
        <v>4</v>
      </c>
      <c r="B178" s="247"/>
      <c r="C178" s="248"/>
      <c r="D178" s="88" t="s">
        <v>167</v>
      </c>
      <c r="E178" s="99">
        <f>E179</f>
        <v>10992.13</v>
      </c>
      <c r="F178" s="100">
        <f>F179+F189</f>
        <v>5383.75</v>
      </c>
      <c r="G178" s="100">
        <f t="shared" si="23"/>
        <v>500</v>
      </c>
      <c r="H178" s="100">
        <f>H179</f>
        <v>0</v>
      </c>
      <c r="I178" s="110">
        <f>I179</f>
        <v>0</v>
      </c>
    </row>
    <row r="179" spans="1:9" ht="38.25" x14ac:dyDescent="0.25">
      <c r="A179" s="268">
        <v>42</v>
      </c>
      <c r="B179" s="269"/>
      <c r="C179" s="270"/>
      <c r="D179" s="90" t="s">
        <v>168</v>
      </c>
      <c r="E179" s="103">
        <f>E182</f>
        <v>10992.13</v>
      </c>
      <c r="F179" s="104">
        <f>F180+F182</f>
        <v>5383.75</v>
      </c>
      <c r="G179" s="104">
        <f t="shared" si="23"/>
        <v>500</v>
      </c>
      <c r="H179" s="104">
        <v>0</v>
      </c>
      <c r="I179" s="111">
        <v>0</v>
      </c>
    </row>
    <row r="180" spans="1:9" x14ac:dyDescent="0.25">
      <c r="A180" s="268">
        <v>421</v>
      </c>
      <c r="B180" s="269"/>
      <c r="C180" s="270"/>
      <c r="D180" s="151" t="s">
        <v>101</v>
      </c>
      <c r="E180" s="103">
        <f>E181</f>
        <v>0</v>
      </c>
      <c r="F180" s="104">
        <f>F181</f>
        <v>0</v>
      </c>
      <c r="G180" s="104">
        <f t="shared" si="23"/>
        <v>500</v>
      </c>
      <c r="H180" s="104"/>
      <c r="I180" s="111"/>
    </row>
    <row r="181" spans="1:9" x14ac:dyDescent="0.25">
      <c r="A181" s="262">
        <v>4212</v>
      </c>
      <c r="B181" s="263"/>
      <c r="C181" s="264"/>
      <c r="D181" s="98" t="s">
        <v>102</v>
      </c>
      <c r="E181" s="71">
        <v>0</v>
      </c>
      <c r="F181" s="74">
        <v>0</v>
      </c>
      <c r="G181" s="74">
        <f t="shared" si="23"/>
        <v>500</v>
      </c>
      <c r="H181" s="74"/>
      <c r="I181" s="75"/>
    </row>
    <row r="182" spans="1:9" x14ac:dyDescent="0.25">
      <c r="A182" s="268">
        <v>422</v>
      </c>
      <c r="B182" s="269"/>
      <c r="C182" s="270"/>
      <c r="D182" s="90" t="s">
        <v>169</v>
      </c>
      <c r="E182" s="103">
        <f>E183</f>
        <v>10992.13</v>
      </c>
      <c r="F182" s="104">
        <f>F183+F184+F185+F186</f>
        <v>5383.75</v>
      </c>
      <c r="G182" s="104">
        <f>G184</f>
        <v>500</v>
      </c>
      <c r="H182" s="104"/>
      <c r="I182" s="111"/>
    </row>
    <row r="183" spans="1:9" x14ac:dyDescent="0.25">
      <c r="A183" s="262">
        <v>4221</v>
      </c>
      <c r="B183" s="263"/>
      <c r="C183" s="264"/>
      <c r="D183" s="98" t="s">
        <v>170</v>
      </c>
      <c r="E183" s="71">
        <v>10992.13</v>
      </c>
      <c r="F183" s="74">
        <v>0</v>
      </c>
      <c r="G183" s="74">
        <v>0</v>
      </c>
      <c r="H183" s="74"/>
      <c r="I183" s="75"/>
    </row>
    <row r="184" spans="1:9" x14ac:dyDescent="0.25">
      <c r="A184" s="262">
        <v>4223</v>
      </c>
      <c r="B184" s="263"/>
      <c r="C184" s="264"/>
      <c r="D184" s="98" t="s">
        <v>171</v>
      </c>
      <c r="E184" s="71">
        <f>E185</f>
        <v>0</v>
      </c>
      <c r="F184" s="74">
        <v>5383.75</v>
      </c>
      <c r="G184" s="74">
        <v>500</v>
      </c>
      <c r="H184" s="74"/>
      <c r="I184" s="75"/>
    </row>
    <row r="185" spans="1:9" x14ac:dyDescent="0.25">
      <c r="A185" s="262">
        <v>4226</v>
      </c>
      <c r="B185" s="263"/>
      <c r="C185" s="264"/>
      <c r="D185" s="98" t="s">
        <v>172</v>
      </c>
      <c r="E185" s="71">
        <f>E186</f>
        <v>0</v>
      </c>
      <c r="F185" s="74">
        <v>0</v>
      </c>
      <c r="G185" s="74">
        <v>0</v>
      </c>
      <c r="H185" s="74"/>
      <c r="I185" s="75"/>
    </row>
    <row r="186" spans="1:9" ht="25.5" x14ac:dyDescent="0.25">
      <c r="A186" s="262">
        <v>4227</v>
      </c>
      <c r="B186" s="263"/>
      <c r="C186" s="264"/>
      <c r="D186" s="98" t="s">
        <v>173</v>
      </c>
      <c r="E186" s="71">
        <v>0</v>
      </c>
      <c r="F186" s="74">
        <v>0</v>
      </c>
      <c r="G186" s="74">
        <v>0</v>
      </c>
      <c r="H186" s="74"/>
      <c r="I186" s="75"/>
    </row>
    <row r="187" spans="1:9" x14ac:dyDescent="0.25">
      <c r="A187" s="261" t="s">
        <v>313</v>
      </c>
      <c r="B187" s="296"/>
      <c r="C187" s="297"/>
      <c r="D187" s="216" t="s">
        <v>314</v>
      </c>
      <c r="E187" s="99">
        <f t="shared" ref="E187:G188" si="24">E188</f>
        <v>27600</v>
      </c>
      <c r="F187" s="100">
        <f t="shared" si="24"/>
        <v>0</v>
      </c>
      <c r="G187" s="100">
        <f t="shared" si="24"/>
        <v>500</v>
      </c>
      <c r="H187" s="100">
        <f>H189</f>
        <v>0</v>
      </c>
      <c r="I187" s="110">
        <f>I189</f>
        <v>0</v>
      </c>
    </row>
    <row r="188" spans="1:9" x14ac:dyDescent="0.25">
      <c r="A188" s="261" t="s">
        <v>149</v>
      </c>
      <c r="B188" s="296"/>
      <c r="C188" s="297"/>
      <c r="D188" s="216" t="s">
        <v>315</v>
      </c>
      <c r="E188" s="99">
        <f t="shared" si="24"/>
        <v>27600</v>
      </c>
      <c r="F188" s="100">
        <f t="shared" si="24"/>
        <v>0</v>
      </c>
      <c r="G188" s="100">
        <f t="shared" si="24"/>
        <v>500</v>
      </c>
      <c r="H188" s="100"/>
      <c r="I188" s="110"/>
    </row>
    <row r="189" spans="1:9" ht="25.5" x14ac:dyDescent="0.25">
      <c r="A189" s="268">
        <v>45</v>
      </c>
      <c r="B189" s="269"/>
      <c r="C189" s="270"/>
      <c r="D189" s="90" t="s">
        <v>174</v>
      </c>
      <c r="E189" s="103">
        <f t="shared" ref="E189:G190" si="25">E190</f>
        <v>27600</v>
      </c>
      <c r="F189" s="104">
        <f t="shared" si="25"/>
        <v>0</v>
      </c>
      <c r="G189" s="104">
        <f t="shared" si="25"/>
        <v>500</v>
      </c>
      <c r="H189" s="104">
        <v>0</v>
      </c>
      <c r="I189" s="111">
        <v>0</v>
      </c>
    </row>
    <row r="190" spans="1:9" ht="25.5" x14ac:dyDescent="0.25">
      <c r="A190" s="268">
        <v>451</v>
      </c>
      <c r="B190" s="269"/>
      <c r="C190" s="270"/>
      <c r="D190" s="90" t="s">
        <v>175</v>
      </c>
      <c r="E190" s="103">
        <f t="shared" si="25"/>
        <v>27600</v>
      </c>
      <c r="F190" s="104">
        <f t="shared" si="25"/>
        <v>0</v>
      </c>
      <c r="G190" s="104">
        <f t="shared" si="25"/>
        <v>500</v>
      </c>
      <c r="H190" s="104"/>
      <c r="I190" s="111"/>
    </row>
    <row r="191" spans="1:9" ht="25.5" x14ac:dyDescent="0.25">
      <c r="A191" s="262">
        <v>4511</v>
      </c>
      <c r="B191" s="263"/>
      <c r="C191" s="264"/>
      <c r="D191" s="98" t="s">
        <v>175</v>
      </c>
      <c r="E191" s="71">
        <v>27600</v>
      </c>
      <c r="F191" s="74">
        <v>0</v>
      </c>
      <c r="G191" s="74">
        <v>500</v>
      </c>
      <c r="H191" s="74"/>
      <c r="I191" s="75"/>
    </row>
    <row r="192" spans="1:9" ht="15" customHeight="1" x14ac:dyDescent="0.25">
      <c r="A192" s="246" t="s">
        <v>176</v>
      </c>
      <c r="B192" s="247"/>
      <c r="C192" s="248"/>
      <c r="D192" s="88" t="s">
        <v>177</v>
      </c>
      <c r="E192" s="99">
        <f t="shared" ref="E192:G196" si="26">E193</f>
        <v>500</v>
      </c>
      <c r="F192" s="100">
        <f t="shared" si="26"/>
        <v>500</v>
      </c>
      <c r="G192" s="100">
        <f t="shared" si="26"/>
        <v>600</v>
      </c>
      <c r="H192" s="100">
        <f>H195</f>
        <v>600</v>
      </c>
      <c r="I192" s="110">
        <f>I195</f>
        <v>600</v>
      </c>
    </row>
    <row r="193" spans="1:9" ht="15" customHeight="1" x14ac:dyDescent="0.25">
      <c r="A193" s="246" t="s">
        <v>149</v>
      </c>
      <c r="B193" s="247"/>
      <c r="C193" s="248"/>
      <c r="D193" s="88" t="s">
        <v>73</v>
      </c>
      <c r="E193" s="99">
        <f t="shared" si="26"/>
        <v>500</v>
      </c>
      <c r="F193" s="100">
        <f t="shared" si="26"/>
        <v>500</v>
      </c>
      <c r="G193" s="100">
        <f t="shared" si="26"/>
        <v>600</v>
      </c>
      <c r="H193" s="100"/>
      <c r="I193" s="110"/>
    </row>
    <row r="194" spans="1:9" ht="25.5" x14ac:dyDescent="0.25">
      <c r="A194" s="246">
        <v>4</v>
      </c>
      <c r="B194" s="247"/>
      <c r="C194" s="248"/>
      <c r="D194" s="88" t="s">
        <v>99</v>
      </c>
      <c r="E194" s="99">
        <f t="shared" si="26"/>
        <v>500</v>
      </c>
      <c r="F194" s="100">
        <f t="shared" si="26"/>
        <v>500</v>
      </c>
      <c r="G194" s="100">
        <f t="shared" si="26"/>
        <v>600</v>
      </c>
      <c r="H194" s="100"/>
      <c r="I194" s="110"/>
    </row>
    <row r="195" spans="1:9" ht="38.25" x14ac:dyDescent="0.25">
      <c r="A195" s="268">
        <v>42</v>
      </c>
      <c r="B195" s="269"/>
      <c r="C195" s="270"/>
      <c r="D195" s="90" t="s">
        <v>178</v>
      </c>
      <c r="E195" s="103">
        <f t="shared" si="26"/>
        <v>500</v>
      </c>
      <c r="F195" s="104">
        <f t="shared" si="26"/>
        <v>500</v>
      </c>
      <c r="G195" s="104">
        <f t="shared" si="26"/>
        <v>600</v>
      </c>
      <c r="H195" s="104">
        <v>600</v>
      </c>
      <c r="I195" s="111">
        <v>600</v>
      </c>
    </row>
    <row r="196" spans="1:9" ht="25.5" x14ac:dyDescent="0.25">
      <c r="A196" s="268">
        <v>424</v>
      </c>
      <c r="B196" s="269"/>
      <c r="C196" s="270"/>
      <c r="D196" s="90" t="s">
        <v>179</v>
      </c>
      <c r="E196" s="103">
        <f t="shared" si="26"/>
        <v>500</v>
      </c>
      <c r="F196" s="104">
        <f t="shared" si="26"/>
        <v>500</v>
      </c>
      <c r="G196" s="104">
        <f t="shared" si="26"/>
        <v>600</v>
      </c>
      <c r="H196" s="104"/>
      <c r="I196" s="111"/>
    </row>
    <row r="197" spans="1:9" x14ac:dyDescent="0.25">
      <c r="A197" s="262">
        <v>4241</v>
      </c>
      <c r="B197" s="263"/>
      <c r="C197" s="264"/>
      <c r="D197" s="98" t="s">
        <v>180</v>
      </c>
      <c r="E197" s="71">
        <v>500</v>
      </c>
      <c r="F197" s="74">
        <v>500</v>
      </c>
      <c r="G197" s="74">
        <v>600</v>
      </c>
      <c r="H197" s="74"/>
      <c r="I197" s="75"/>
    </row>
    <row r="198" spans="1:9" ht="25.5" customHeight="1" x14ac:dyDescent="0.25">
      <c r="A198" s="246" t="s">
        <v>247</v>
      </c>
      <c r="B198" s="247"/>
      <c r="C198" s="248"/>
      <c r="D198" s="88" t="s">
        <v>181</v>
      </c>
      <c r="E198" s="99">
        <f t="shared" ref="E198:G203" si="27">E199</f>
        <v>11901.13</v>
      </c>
      <c r="F198" s="100">
        <f t="shared" si="27"/>
        <v>10387.5</v>
      </c>
      <c r="G198" s="100">
        <f t="shared" si="27"/>
        <v>500</v>
      </c>
      <c r="H198" s="100">
        <f>H202</f>
        <v>0</v>
      </c>
      <c r="I198" s="110">
        <f>I202</f>
        <v>0</v>
      </c>
    </row>
    <row r="199" spans="1:9" ht="32.25" customHeight="1" x14ac:dyDescent="0.25">
      <c r="A199" s="246" t="s">
        <v>104</v>
      </c>
      <c r="B199" s="247"/>
      <c r="C199" s="248"/>
      <c r="D199" s="88" t="s">
        <v>181</v>
      </c>
      <c r="E199" s="99">
        <f t="shared" si="27"/>
        <v>11901.13</v>
      </c>
      <c r="F199" s="100">
        <f t="shared" si="27"/>
        <v>10387.5</v>
      </c>
      <c r="G199" s="100">
        <f t="shared" si="27"/>
        <v>500</v>
      </c>
      <c r="H199" s="100"/>
      <c r="I199" s="110"/>
    </row>
    <row r="200" spans="1:9" x14ac:dyDescent="0.25">
      <c r="A200" s="246" t="s">
        <v>149</v>
      </c>
      <c r="B200" s="247"/>
      <c r="C200" s="248"/>
      <c r="D200" s="88" t="s">
        <v>73</v>
      </c>
      <c r="E200" s="99">
        <f t="shared" si="27"/>
        <v>11901.13</v>
      </c>
      <c r="F200" s="100">
        <f t="shared" si="27"/>
        <v>10387.5</v>
      </c>
      <c r="G200" s="100">
        <f t="shared" si="27"/>
        <v>500</v>
      </c>
      <c r="H200" s="100"/>
      <c r="I200" s="110"/>
    </row>
    <row r="201" spans="1:9" x14ac:dyDescent="0.25">
      <c r="A201" s="268">
        <v>3</v>
      </c>
      <c r="B201" s="269"/>
      <c r="C201" s="270"/>
      <c r="D201" s="90" t="s">
        <v>9</v>
      </c>
      <c r="E201" s="103">
        <f t="shared" si="27"/>
        <v>11901.13</v>
      </c>
      <c r="F201" s="104">
        <f t="shared" si="27"/>
        <v>10387.5</v>
      </c>
      <c r="G201" s="104">
        <f t="shared" si="27"/>
        <v>500</v>
      </c>
      <c r="H201" s="104"/>
      <c r="I201" s="111"/>
    </row>
    <row r="202" spans="1:9" x14ac:dyDescent="0.25">
      <c r="A202" s="268">
        <v>32</v>
      </c>
      <c r="B202" s="269"/>
      <c r="C202" s="270"/>
      <c r="D202" s="90" t="s">
        <v>20</v>
      </c>
      <c r="E202" s="103">
        <f t="shared" si="27"/>
        <v>11901.13</v>
      </c>
      <c r="F202" s="104">
        <f t="shared" si="27"/>
        <v>10387.5</v>
      </c>
      <c r="G202" s="104">
        <f t="shared" si="27"/>
        <v>500</v>
      </c>
      <c r="H202" s="104">
        <v>0</v>
      </c>
      <c r="I202" s="111">
        <v>0</v>
      </c>
    </row>
    <row r="203" spans="1:9" x14ac:dyDescent="0.25">
      <c r="A203" s="262">
        <v>323</v>
      </c>
      <c r="B203" s="263"/>
      <c r="C203" s="264"/>
      <c r="D203" s="98" t="s">
        <v>119</v>
      </c>
      <c r="E203" s="71">
        <f t="shared" si="27"/>
        <v>11901.13</v>
      </c>
      <c r="F203" s="74">
        <f t="shared" si="27"/>
        <v>10387.5</v>
      </c>
      <c r="G203" s="74">
        <f t="shared" si="27"/>
        <v>500</v>
      </c>
      <c r="H203" s="74"/>
      <c r="I203" s="75"/>
    </row>
    <row r="204" spans="1:9" ht="25.5" x14ac:dyDescent="0.25">
      <c r="A204" s="262">
        <v>3232</v>
      </c>
      <c r="B204" s="263"/>
      <c r="C204" s="264"/>
      <c r="D204" s="98" t="s">
        <v>182</v>
      </c>
      <c r="E204" s="71">
        <v>11901.13</v>
      </c>
      <c r="F204" s="74">
        <v>10387.5</v>
      </c>
      <c r="G204" s="74">
        <v>500</v>
      </c>
      <c r="H204" s="74"/>
      <c r="I204" s="75"/>
    </row>
    <row r="205" spans="1:9" ht="25.5" customHeight="1" x14ac:dyDescent="0.25">
      <c r="A205" s="280" t="s">
        <v>183</v>
      </c>
      <c r="B205" s="281"/>
      <c r="C205" s="282"/>
      <c r="D205" s="115" t="s">
        <v>184</v>
      </c>
      <c r="E205" s="116">
        <f t="shared" ref="E205:G206" si="28">E206</f>
        <v>767748.73</v>
      </c>
      <c r="F205" s="117">
        <f t="shared" si="28"/>
        <v>851517.75</v>
      </c>
      <c r="G205" s="117">
        <f t="shared" si="28"/>
        <v>870000</v>
      </c>
      <c r="H205" s="117">
        <f>H207</f>
        <v>870000</v>
      </c>
      <c r="I205" s="118">
        <f>I207</f>
        <v>870000</v>
      </c>
    </row>
    <row r="206" spans="1:9" ht="38.25" customHeight="1" x14ac:dyDescent="0.25">
      <c r="A206" s="246" t="s">
        <v>185</v>
      </c>
      <c r="B206" s="247"/>
      <c r="C206" s="248"/>
      <c r="D206" s="88" t="s">
        <v>186</v>
      </c>
      <c r="E206" s="99">
        <f t="shared" si="28"/>
        <v>767748.73</v>
      </c>
      <c r="F206" s="100">
        <f t="shared" si="28"/>
        <v>851517.75</v>
      </c>
      <c r="G206" s="100">
        <f t="shared" si="28"/>
        <v>870000</v>
      </c>
      <c r="H206" s="100"/>
      <c r="I206" s="110"/>
    </row>
    <row r="207" spans="1:9" ht="15" customHeight="1" x14ac:dyDescent="0.25">
      <c r="A207" s="246" t="s">
        <v>81</v>
      </c>
      <c r="B207" s="247"/>
      <c r="C207" s="248"/>
      <c r="D207" s="88" t="s">
        <v>9</v>
      </c>
      <c r="E207" s="99">
        <f>E208+E257+E272+E277+E294+E313+E337+E350+E361+E371+E385+E395+E401</f>
        <v>767748.73</v>
      </c>
      <c r="F207" s="100">
        <f>F208+F257+F272+F277+F294+F300+F313+F337+F350+F371+F385+F395+F401</f>
        <v>851517.75</v>
      </c>
      <c r="G207" s="100">
        <f>G208+G257+G272+G277+G294+G300+G313+G337+G350+G361+G371+G385+G395+G401</f>
        <v>870000</v>
      </c>
      <c r="H207" s="100">
        <f>H257+H277+H300+H313+H337+H361+H371+H378+H385</f>
        <v>870000</v>
      </c>
      <c r="I207" s="110">
        <f>I257+I277+I300+I313+I337+I361+I371+I378+I385</f>
        <v>870000</v>
      </c>
    </row>
    <row r="208" spans="1:9" ht="15.75" customHeight="1" x14ac:dyDescent="0.25">
      <c r="A208" s="246" t="s">
        <v>104</v>
      </c>
      <c r="B208" s="247"/>
      <c r="C208" s="248"/>
      <c r="D208" s="88" t="s">
        <v>88</v>
      </c>
      <c r="E208" s="99">
        <f>E209+E220</f>
        <v>1571.3899999999999</v>
      </c>
      <c r="F208" s="100">
        <f>F220</f>
        <v>0</v>
      </c>
      <c r="G208" s="100">
        <f>G220</f>
        <v>0</v>
      </c>
      <c r="H208" s="100"/>
      <c r="I208" s="110"/>
    </row>
    <row r="209" spans="1:9" ht="15.75" customHeight="1" x14ac:dyDescent="0.25">
      <c r="A209" s="252" t="s">
        <v>309</v>
      </c>
      <c r="B209" s="253"/>
      <c r="C209" s="254"/>
      <c r="D209" s="95" t="s">
        <v>310</v>
      </c>
      <c r="E209" s="80">
        <f>E210+E216</f>
        <v>263.33</v>
      </c>
      <c r="F209" s="96">
        <f t="shared" ref="F209:G211" si="29">F210</f>
        <v>0</v>
      </c>
      <c r="G209" s="96">
        <f t="shared" si="29"/>
        <v>0</v>
      </c>
      <c r="H209" s="96"/>
      <c r="I209" s="97"/>
    </row>
    <row r="210" spans="1:9" ht="15" customHeight="1" x14ac:dyDescent="0.25">
      <c r="A210" s="209"/>
      <c r="B210" s="210">
        <v>3</v>
      </c>
      <c r="C210" s="211"/>
      <c r="D210" s="95" t="s">
        <v>88</v>
      </c>
      <c r="E210" s="80">
        <f>E211</f>
        <v>163.32999999999998</v>
      </c>
      <c r="F210" s="96">
        <f t="shared" si="29"/>
        <v>0</v>
      </c>
      <c r="G210" s="96">
        <f t="shared" si="29"/>
        <v>0</v>
      </c>
      <c r="H210" s="96"/>
      <c r="I210" s="97"/>
    </row>
    <row r="211" spans="1:9" ht="15.75" customHeight="1" x14ac:dyDescent="0.25">
      <c r="A211" s="209"/>
      <c r="B211" s="210">
        <v>32</v>
      </c>
      <c r="C211" s="211"/>
      <c r="D211" s="95" t="s">
        <v>20</v>
      </c>
      <c r="E211" s="80">
        <f>E212</f>
        <v>163.32999999999998</v>
      </c>
      <c r="F211" s="96">
        <f t="shared" si="29"/>
        <v>0</v>
      </c>
      <c r="G211" s="96">
        <f t="shared" si="29"/>
        <v>0</v>
      </c>
      <c r="H211" s="96"/>
      <c r="I211" s="97"/>
    </row>
    <row r="212" spans="1:9" ht="15" customHeight="1" x14ac:dyDescent="0.25">
      <c r="A212" s="209"/>
      <c r="B212" s="210">
        <v>322</v>
      </c>
      <c r="C212" s="211"/>
      <c r="D212" s="95" t="s">
        <v>114</v>
      </c>
      <c r="E212" s="80">
        <f>E213+E215</f>
        <v>163.32999999999998</v>
      </c>
      <c r="F212" s="96">
        <f>F213+F215</f>
        <v>0</v>
      </c>
      <c r="G212" s="96">
        <f>G213+G215</f>
        <v>0</v>
      </c>
      <c r="H212" s="96"/>
      <c r="I212" s="97"/>
    </row>
    <row r="213" spans="1:9" ht="15.75" customHeight="1" x14ac:dyDescent="0.25">
      <c r="A213" s="209"/>
      <c r="B213" s="207">
        <v>3221</v>
      </c>
      <c r="C213" s="211"/>
      <c r="D213" s="98" t="s">
        <v>311</v>
      </c>
      <c r="E213" s="71">
        <v>38.33</v>
      </c>
      <c r="F213" s="74">
        <v>0</v>
      </c>
      <c r="G213" s="74">
        <v>0</v>
      </c>
      <c r="H213" s="74"/>
      <c r="I213" s="75"/>
    </row>
    <row r="214" spans="1:9" ht="15.75" customHeight="1" x14ac:dyDescent="0.25">
      <c r="A214" s="209"/>
      <c r="B214" s="207">
        <v>3223</v>
      </c>
      <c r="C214" s="211"/>
      <c r="D214" s="98" t="s">
        <v>141</v>
      </c>
      <c r="E214" s="71">
        <v>0</v>
      </c>
      <c r="F214" s="74">
        <v>0</v>
      </c>
      <c r="G214" s="74">
        <v>0</v>
      </c>
      <c r="H214" s="74"/>
      <c r="I214" s="75"/>
    </row>
    <row r="215" spans="1:9" ht="15" customHeight="1" x14ac:dyDescent="0.25">
      <c r="A215" s="209"/>
      <c r="B215" s="207">
        <v>3225</v>
      </c>
      <c r="C215" s="211"/>
      <c r="D215" s="98" t="s">
        <v>116</v>
      </c>
      <c r="E215" s="71">
        <v>125</v>
      </c>
      <c r="F215" s="74">
        <v>0</v>
      </c>
      <c r="G215" s="74">
        <v>0</v>
      </c>
      <c r="H215" s="74"/>
      <c r="I215" s="75"/>
    </row>
    <row r="216" spans="1:9" ht="25.5" customHeight="1" x14ac:dyDescent="0.25">
      <c r="A216" s="209"/>
      <c r="B216" s="210">
        <v>4</v>
      </c>
      <c r="C216" s="211"/>
      <c r="D216" s="95" t="s">
        <v>99</v>
      </c>
      <c r="E216" s="80">
        <f t="shared" ref="E216:G218" si="30">E217</f>
        <v>100</v>
      </c>
      <c r="F216" s="96">
        <f t="shared" si="30"/>
        <v>0</v>
      </c>
      <c r="G216" s="96">
        <f t="shared" si="30"/>
        <v>0</v>
      </c>
      <c r="H216" s="96"/>
      <c r="I216" s="97"/>
    </row>
    <row r="217" spans="1:9" ht="25.5" customHeight="1" x14ac:dyDescent="0.25">
      <c r="A217" s="209"/>
      <c r="B217" s="210">
        <v>42</v>
      </c>
      <c r="C217" s="211"/>
      <c r="D217" s="95" t="s">
        <v>178</v>
      </c>
      <c r="E217" s="80">
        <f t="shared" si="30"/>
        <v>100</v>
      </c>
      <c r="F217" s="96">
        <f t="shared" si="30"/>
        <v>0</v>
      </c>
      <c r="G217" s="96">
        <f t="shared" si="30"/>
        <v>0</v>
      </c>
      <c r="H217" s="96"/>
      <c r="I217" s="97"/>
    </row>
    <row r="218" spans="1:9" ht="15.75" customHeight="1" x14ac:dyDescent="0.25">
      <c r="A218" s="209"/>
      <c r="B218" s="210">
        <v>422</v>
      </c>
      <c r="C218" s="211"/>
      <c r="D218" s="95" t="s">
        <v>169</v>
      </c>
      <c r="E218" s="80">
        <f t="shared" si="30"/>
        <v>100</v>
      </c>
      <c r="F218" s="96">
        <f t="shared" si="30"/>
        <v>0</v>
      </c>
      <c r="G218" s="96">
        <f t="shared" si="30"/>
        <v>0</v>
      </c>
      <c r="H218" s="96"/>
      <c r="I218" s="97"/>
    </row>
    <row r="219" spans="1:9" ht="15.75" customHeight="1" x14ac:dyDescent="0.25">
      <c r="A219" s="209"/>
      <c r="B219" s="207">
        <v>4221</v>
      </c>
      <c r="C219" s="211"/>
      <c r="D219" s="98" t="s">
        <v>170</v>
      </c>
      <c r="E219" s="71">
        <v>100</v>
      </c>
      <c r="F219" s="74">
        <v>0</v>
      </c>
      <c r="G219" s="74">
        <v>0</v>
      </c>
      <c r="H219" s="74"/>
      <c r="I219" s="75"/>
    </row>
    <row r="220" spans="1:9" ht="15.75" customHeight="1" x14ac:dyDescent="0.25">
      <c r="A220" s="268" t="s">
        <v>187</v>
      </c>
      <c r="B220" s="269"/>
      <c r="C220" s="270"/>
      <c r="D220" s="90" t="s">
        <v>188</v>
      </c>
      <c r="E220" s="103">
        <f>E221+E252</f>
        <v>1308.06</v>
      </c>
      <c r="F220" s="104">
        <f>F221</f>
        <v>0</v>
      </c>
      <c r="G220" s="104">
        <f>G221</f>
        <v>0</v>
      </c>
      <c r="H220" s="104">
        <f>H222</f>
        <v>0</v>
      </c>
      <c r="I220" s="111">
        <f>I222</f>
        <v>0</v>
      </c>
    </row>
    <row r="221" spans="1:9" ht="15.75" customHeight="1" x14ac:dyDescent="0.25">
      <c r="A221" s="126"/>
      <c r="B221" s="127">
        <v>3</v>
      </c>
      <c r="C221" s="128"/>
      <c r="D221" s="90" t="s">
        <v>88</v>
      </c>
      <c r="E221" s="103">
        <f>E222+E249</f>
        <v>1082.6399999999999</v>
      </c>
      <c r="F221" s="104">
        <f>F222</f>
        <v>0</v>
      </c>
      <c r="G221" s="104">
        <f>G222</f>
        <v>0</v>
      </c>
      <c r="H221" s="104"/>
      <c r="I221" s="111"/>
    </row>
    <row r="222" spans="1:9" ht="15.75" customHeight="1" x14ac:dyDescent="0.25">
      <c r="A222" s="143"/>
      <c r="B222" s="144">
        <v>32</v>
      </c>
      <c r="C222" s="145"/>
      <c r="D222" s="151" t="s">
        <v>234</v>
      </c>
      <c r="E222" s="103">
        <f>E223+E227+E233+E243</f>
        <v>638.79999999999995</v>
      </c>
      <c r="F222" s="104">
        <f>F223+F227+F233+F243</f>
        <v>0</v>
      </c>
      <c r="G222" s="104">
        <f>G223+G227+G233+G243</f>
        <v>0</v>
      </c>
      <c r="H222" s="104">
        <v>0</v>
      </c>
      <c r="I222" s="111">
        <v>0</v>
      </c>
    </row>
    <row r="223" spans="1:9" ht="15.75" customHeight="1" x14ac:dyDescent="0.25">
      <c r="A223" s="126"/>
      <c r="B223" s="127">
        <v>321</v>
      </c>
      <c r="C223" s="128"/>
      <c r="D223" s="90" t="s">
        <v>189</v>
      </c>
      <c r="E223" s="103">
        <f>E224+E225+E226</f>
        <v>60</v>
      </c>
      <c r="F223" s="104">
        <f>F224+F225+F226</f>
        <v>0</v>
      </c>
      <c r="G223" s="104">
        <f>G224+G225+G226</f>
        <v>0</v>
      </c>
      <c r="H223" s="104"/>
      <c r="I223" s="111"/>
    </row>
    <row r="224" spans="1:9" ht="15.75" customHeight="1" x14ac:dyDescent="0.25">
      <c r="A224" s="112"/>
      <c r="B224" s="113">
        <v>3211</v>
      </c>
      <c r="C224" s="114"/>
      <c r="D224" s="98" t="s">
        <v>111</v>
      </c>
      <c r="E224" s="71">
        <v>60</v>
      </c>
      <c r="F224" s="74">
        <v>0</v>
      </c>
      <c r="G224" s="74">
        <v>0</v>
      </c>
      <c r="H224" s="74"/>
      <c r="I224" s="75"/>
    </row>
    <row r="225" spans="1:9" ht="15.75" customHeight="1" x14ac:dyDescent="0.25">
      <c r="A225" s="112"/>
      <c r="B225" s="113">
        <v>3213</v>
      </c>
      <c r="C225" s="114"/>
      <c r="D225" s="98" t="s">
        <v>158</v>
      </c>
      <c r="E225" s="71">
        <v>0</v>
      </c>
      <c r="F225" s="74">
        <v>0</v>
      </c>
      <c r="G225" s="74">
        <v>0</v>
      </c>
      <c r="H225" s="74"/>
      <c r="I225" s="75"/>
    </row>
    <row r="226" spans="1:9" ht="15.75" customHeight="1" x14ac:dyDescent="0.25">
      <c r="A226" s="112"/>
      <c r="B226" s="113">
        <v>3214</v>
      </c>
      <c r="C226" s="114"/>
      <c r="D226" s="98" t="s">
        <v>113</v>
      </c>
      <c r="E226" s="71">
        <v>0</v>
      </c>
      <c r="F226" s="74">
        <v>0</v>
      </c>
      <c r="G226" s="74">
        <v>0</v>
      </c>
      <c r="H226" s="74"/>
      <c r="I226" s="75"/>
    </row>
    <row r="227" spans="1:9" ht="15.75" customHeight="1" x14ac:dyDescent="0.25">
      <c r="A227" s="123"/>
      <c r="B227" s="124">
        <v>322</v>
      </c>
      <c r="C227" s="125"/>
      <c r="D227" s="119" t="s">
        <v>114</v>
      </c>
      <c r="E227" s="120">
        <f>E228+E229+E230+E231+E232</f>
        <v>207.74</v>
      </c>
      <c r="F227" s="121">
        <f>F228+F229+F230+F231+F232</f>
        <v>0</v>
      </c>
      <c r="G227" s="121">
        <f>G228+G229+G230+G231+G232</f>
        <v>0</v>
      </c>
      <c r="H227" s="121"/>
      <c r="I227" s="122"/>
    </row>
    <row r="228" spans="1:9" ht="15.75" customHeight="1" x14ac:dyDescent="0.25">
      <c r="A228" s="112"/>
      <c r="B228" s="113">
        <v>3221</v>
      </c>
      <c r="C228" s="114"/>
      <c r="D228" s="98" t="s">
        <v>117</v>
      </c>
      <c r="E228" s="71">
        <v>0</v>
      </c>
      <c r="F228" s="74">
        <v>0</v>
      </c>
      <c r="G228" s="74">
        <v>0</v>
      </c>
      <c r="H228" s="74"/>
      <c r="I228" s="75"/>
    </row>
    <row r="229" spans="1:9" ht="15.75" customHeight="1" x14ac:dyDescent="0.25">
      <c r="A229" s="112"/>
      <c r="B229" s="113">
        <v>3223</v>
      </c>
      <c r="C229" s="114"/>
      <c r="D229" s="98" t="s">
        <v>143</v>
      </c>
      <c r="E229" s="71">
        <v>0</v>
      </c>
      <c r="F229" s="74">
        <v>0</v>
      </c>
      <c r="G229" s="74">
        <v>0</v>
      </c>
      <c r="H229" s="74"/>
      <c r="I229" s="75"/>
    </row>
    <row r="230" spans="1:9" ht="24" customHeight="1" x14ac:dyDescent="0.25">
      <c r="A230" s="112"/>
      <c r="B230" s="113">
        <v>3224</v>
      </c>
      <c r="C230" s="114"/>
      <c r="D230" s="98" t="s">
        <v>190</v>
      </c>
      <c r="E230" s="71">
        <v>18.739999999999998</v>
      </c>
      <c r="F230" s="74">
        <v>0</v>
      </c>
      <c r="G230" s="74">
        <v>0</v>
      </c>
      <c r="H230" s="74"/>
      <c r="I230" s="75"/>
    </row>
    <row r="231" spans="1:9" ht="15.75" customHeight="1" x14ac:dyDescent="0.25">
      <c r="A231" s="112"/>
      <c r="B231" s="113">
        <v>3225</v>
      </c>
      <c r="C231" s="114"/>
      <c r="D231" s="98" t="s">
        <v>116</v>
      </c>
      <c r="E231" s="71">
        <v>189</v>
      </c>
      <c r="F231" s="74">
        <v>0</v>
      </c>
      <c r="G231" s="74">
        <v>0</v>
      </c>
      <c r="H231" s="74"/>
      <c r="I231" s="75"/>
    </row>
    <row r="232" spans="1:9" ht="22.5" customHeight="1" x14ac:dyDescent="0.25">
      <c r="A232" s="112"/>
      <c r="B232" s="113">
        <v>3227</v>
      </c>
      <c r="C232" s="114"/>
      <c r="D232" s="98" t="s">
        <v>191</v>
      </c>
      <c r="E232" s="71">
        <v>0</v>
      </c>
      <c r="F232" s="74">
        <v>0</v>
      </c>
      <c r="G232" s="74">
        <v>0</v>
      </c>
      <c r="H232" s="74"/>
      <c r="I232" s="75"/>
    </row>
    <row r="233" spans="1:9" ht="15.75" customHeight="1" x14ac:dyDescent="0.25">
      <c r="A233" s="123"/>
      <c r="B233" s="124">
        <v>323</v>
      </c>
      <c r="C233" s="125"/>
      <c r="D233" s="119" t="s">
        <v>119</v>
      </c>
      <c r="E233" s="120">
        <f>E234+E235+E236+E237+E238+E239+E240+E241+E242</f>
        <v>250</v>
      </c>
      <c r="F233" s="121">
        <f>F234+F235+F236+F237+F238+F239+F240+F241+F242</f>
        <v>0</v>
      </c>
      <c r="G233" s="121">
        <f>G234+G235+G236+G237+G238+G239+G240+G241+G242</f>
        <v>0</v>
      </c>
      <c r="H233" s="121"/>
      <c r="I233" s="122"/>
    </row>
    <row r="234" spans="1:9" ht="15.75" customHeight="1" x14ac:dyDescent="0.25">
      <c r="A234" s="112"/>
      <c r="B234" s="113">
        <v>3231</v>
      </c>
      <c r="C234" s="114"/>
      <c r="D234" s="98" t="s">
        <v>120</v>
      </c>
      <c r="E234" s="71">
        <v>0</v>
      </c>
      <c r="F234" s="74">
        <v>0</v>
      </c>
      <c r="G234" s="74">
        <v>0</v>
      </c>
      <c r="H234" s="74"/>
      <c r="I234" s="75"/>
    </row>
    <row r="235" spans="1:9" ht="15.75" customHeight="1" x14ac:dyDescent="0.25">
      <c r="A235" s="112"/>
      <c r="B235" s="113">
        <v>3232</v>
      </c>
      <c r="C235" s="114"/>
      <c r="D235" s="98" t="s">
        <v>139</v>
      </c>
      <c r="E235" s="71">
        <v>250</v>
      </c>
      <c r="F235" s="74">
        <v>0</v>
      </c>
      <c r="G235" s="74">
        <v>0</v>
      </c>
      <c r="H235" s="74"/>
      <c r="I235" s="75"/>
    </row>
    <row r="236" spans="1:9" ht="15.75" customHeight="1" x14ac:dyDescent="0.25">
      <c r="A236" s="112"/>
      <c r="B236" s="113">
        <v>3233</v>
      </c>
      <c r="C236" s="114"/>
      <c r="D236" s="98" t="s">
        <v>121</v>
      </c>
      <c r="E236" s="71">
        <v>0</v>
      </c>
      <c r="F236" s="74">
        <v>0</v>
      </c>
      <c r="G236" s="74">
        <v>0</v>
      </c>
      <c r="H236" s="74"/>
      <c r="I236" s="75"/>
    </row>
    <row r="237" spans="1:9" ht="15.75" customHeight="1" x14ac:dyDescent="0.25">
      <c r="A237" s="112"/>
      <c r="B237" s="113">
        <v>3234</v>
      </c>
      <c r="C237" s="114"/>
      <c r="D237" s="98" t="s">
        <v>122</v>
      </c>
      <c r="E237" s="71">
        <v>0</v>
      </c>
      <c r="F237" s="74">
        <v>0</v>
      </c>
      <c r="G237" s="74">
        <v>0</v>
      </c>
      <c r="H237" s="74"/>
      <c r="I237" s="75"/>
    </row>
    <row r="238" spans="1:9" ht="15.75" customHeight="1" x14ac:dyDescent="0.25">
      <c r="A238" s="112"/>
      <c r="B238" s="113">
        <v>3235</v>
      </c>
      <c r="C238" s="114"/>
      <c r="D238" s="98" t="s">
        <v>123</v>
      </c>
      <c r="E238" s="71">
        <v>0</v>
      </c>
      <c r="F238" s="74">
        <v>0</v>
      </c>
      <c r="G238" s="74">
        <v>0</v>
      </c>
      <c r="H238" s="74"/>
      <c r="I238" s="75"/>
    </row>
    <row r="239" spans="1:9" ht="15.75" customHeight="1" x14ac:dyDescent="0.25">
      <c r="A239" s="112"/>
      <c r="B239" s="113">
        <v>3236</v>
      </c>
      <c r="C239" s="114"/>
      <c r="D239" s="98" t="s">
        <v>124</v>
      </c>
      <c r="E239" s="71">
        <v>0</v>
      </c>
      <c r="F239" s="74">
        <v>0</v>
      </c>
      <c r="G239" s="74">
        <v>0</v>
      </c>
      <c r="H239" s="74"/>
      <c r="I239" s="75"/>
    </row>
    <row r="240" spans="1:9" ht="15.75" customHeight="1" x14ac:dyDescent="0.25">
      <c r="A240" s="112"/>
      <c r="B240" s="113">
        <v>3237</v>
      </c>
      <c r="C240" s="114"/>
      <c r="D240" s="98" t="s">
        <v>150</v>
      </c>
      <c r="E240" s="71">
        <v>0</v>
      </c>
      <c r="F240" s="74">
        <v>0</v>
      </c>
      <c r="G240" s="74">
        <v>0</v>
      </c>
      <c r="H240" s="74"/>
      <c r="I240" s="75"/>
    </row>
    <row r="241" spans="1:9" ht="15.75" customHeight="1" x14ac:dyDescent="0.25">
      <c r="A241" s="112"/>
      <c r="B241" s="113">
        <v>3238</v>
      </c>
      <c r="C241" s="114"/>
      <c r="D241" s="98" t="s">
        <v>126</v>
      </c>
      <c r="E241" s="71">
        <v>0</v>
      </c>
      <c r="F241" s="74">
        <v>0</v>
      </c>
      <c r="G241" s="74">
        <v>0</v>
      </c>
      <c r="H241" s="74"/>
      <c r="I241" s="75"/>
    </row>
    <row r="242" spans="1:9" ht="15.75" customHeight="1" x14ac:dyDescent="0.25">
      <c r="A242" s="112"/>
      <c r="B242" s="113">
        <v>3239</v>
      </c>
      <c r="C242" s="114"/>
      <c r="D242" s="98" t="s">
        <v>127</v>
      </c>
      <c r="E242" s="71">
        <v>0</v>
      </c>
      <c r="F242" s="74">
        <v>0</v>
      </c>
      <c r="G242" s="74">
        <v>0</v>
      </c>
      <c r="H242" s="74"/>
      <c r="I242" s="75"/>
    </row>
    <row r="243" spans="1:9" ht="24.75" customHeight="1" x14ac:dyDescent="0.25">
      <c r="A243" s="123"/>
      <c r="B243" s="124">
        <v>329</v>
      </c>
      <c r="C243" s="125"/>
      <c r="D243" s="119" t="s">
        <v>128</v>
      </c>
      <c r="E243" s="120">
        <f>E244+E245+E246+E247+E248</f>
        <v>121.06</v>
      </c>
      <c r="F243" s="121">
        <f>F244+F245+F246+F247+F248</f>
        <v>0</v>
      </c>
      <c r="G243" s="121">
        <f>G244+G245+G246+G247+G248</f>
        <v>0</v>
      </c>
      <c r="H243" s="121"/>
      <c r="I243" s="122"/>
    </row>
    <row r="244" spans="1:9" ht="15.75" customHeight="1" x14ac:dyDescent="0.25">
      <c r="A244" s="112"/>
      <c r="B244" s="113">
        <v>3292</v>
      </c>
      <c r="C244" s="114"/>
      <c r="D244" s="98" t="s">
        <v>192</v>
      </c>
      <c r="E244" s="71">
        <v>0</v>
      </c>
      <c r="F244" s="74">
        <v>0</v>
      </c>
      <c r="G244" s="74">
        <v>0</v>
      </c>
      <c r="H244" s="74"/>
      <c r="I244" s="75"/>
    </row>
    <row r="245" spans="1:9" ht="15.75" customHeight="1" x14ac:dyDescent="0.25">
      <c r="A245" s="112"/>
      <c r="B245" s="113">
        <v>3293</v>
      </c>
      <c r="C245" s="114"/>
      <c r="D245" s="98" t="s">
        <v>130</v>
      </c>
      <c r="E245" s="71">
        <v>0</v>
      </c>
      <c r="F245" s="74">
        <v>0</v>
      </c>
      <c r="G245" s="74">
        <v>0</v>
      </c>
      <c r="H245" s="74"/>
      <c r="I245" s="75"/>
    </row>
    <row r="246" spans="1:9" ht="15.75" customHeight="1" x14ac:dyDescent="0.25">
      <c r="A246" s="112"/>
      <c r="B246" s="113">
        <v>3294</v>
      </c>
      <c r="C246" s="114"/>
      <c r="D246" s="98" t="s">
        <v>131</v>
      </c>
      <c r="E246" s="71">
        <v>0</v>
      </c>
      <c r="F246" s="74">
        <v>0</v>
      </c>
      <c r="G246" s="74">
        <v>0</v>
      </c>
      <c r="H246" s="74"/>
      <c r="I246" s="75"/>
    </row>
    <row r="247" spans="1:9" ht="15.75" customHeight="1" x14ac:dyDescent="0.25">
      <c r="A247" s="112"/>
      <c r="B247" s="113">
        <v>3295</v>
      </c>
      <c r="C247" s="114"/>
      <c r="D247" s="98" t="s">
        <v>132</v>
      </c>
      <c r="E247" s="71">
        <v>0</v>
      </c>
      <c r="F247" s="74">
        <v>0</v>
      </c>
      <c r="G247" s="74">
        <v>0</v>
      </c>
      <c r="H247" s="74"/>
      <c r="I247" s="75"/>
    </row>
    <row r="248" spans="1:9" ht="23.25" customHeight="1" x14ac:dyDescent="0.25">
      <c r="A248" s="112"/>
      <c r="B248" s="113">
        <v>3299</v>
      </c>
      <c r="C248" s="114"/>
      <c r="D248" s="98" t="s">
        <v>128</v>
      </c>
      <c r="E248" s="71">
        <v>121.06</v>
      </c>
      <c r="F248" s="74">
        <v>0</v>
      </c>
      <c r="G248" s="74">
        <v>0</v>
      </c>
      <c r="H248" s="74"/>
      <c r="I248" s="75"/>
    </row>
    <row r="249" spans="1:9" ht="39" customHeight="1" x14ac:dyDescent="0.25">
      <c r="A249" s="274">
        <v>37</v>
      </c>
      <c r="B249" s="275"/>
      <c r="C249" s="276"/>
      <c r="D249" s="95" t="s">
        <v>305</v>
      </c>
      <c r="E249" s="80">
        <f t="shared" ref="E249:G250" si="31">E250</f>
        <v>443.84</v>
      </c>
      <c r="F249" s="96">
        <f t="shared" si="31"/>
        <v>0</v>
      </c>
      <c r="G249" s="96">
        <f t="shared" si="31"/>
        <v>0</v>
      </c>
      <c r="H249" s="96"/>
      <c r="I249" s="97"/>
    </row>
    <row r="250" spans="1:9" ht="26.25" customHeight="1" x14ac:dyDescent="0.25">
      <c r="A250" s="277">
        <v>372</v>
      </c>
      <c r="B250" s="278"/>
      <c r="C250" s="279"/>
      <c r="D250" s="95" t="s">
        <v>306</v>
      </c>
      <c r="E250" s="80">
        <f t="shared" si="31"/>
        <v>443.84</v>
      </c>
      <c r="F250" s="96">
        <f t="shared" si="31"/>
        <v>0</v>
      </c>
      <c r="G250" s="96">
        <f t="shared" si="31"/>
        <v>0</v>
      </c>
      <c r="H250" s="96"/>
      <c r="I250" s="97"/>
    </row>
    <row r="251" spans="1:9" ht="23.25" customHeight="1" x14ac:dyDescent="0.25">
      <c r="A251" s="249">
        <v>3722</v>
      </c>
      <c r="B251" s="250"/>
      <c r="C251" s="251"/>
      <c r="D251" s="98" t="s">
        <v>307</v>
      </c>
      <c r="E251" s="71">
        <v>443.84</v>
      </c>
      <c r="F251" s="74">
        <v>0</v>
      </c>
      <c r="G251" s="74">
        <v>0</v>
      </c>
      <c r="H251" s="74"/>
      <c r="I251" s="75"/>
    </row>
    <row r="252" spans="1:9" ht="26.25" customHeight="1" x14ac:dyDescent="0.25">
      <c r="A252" s="129"/>
      <c r="B252" s="130">
        <v>4</v>
      </c>
      <c r="C252" s="131"/>
      <c r="D252" s="88" t="s">
        <v>11</v>
      </c>
      <c r="E252" s="99">
        <f t="shared" ref="E252:G254" si="32">E253</f>
        <v>225.42</v>
      </c>
      <c r="F252" s="100">
        <f t="shared" si="32"/>
        <v>0</v>
      </c>
      <c r="G252" s="100">
        <f t="shared" si="32"/>
        <v>0</v>
      </c>
      <c r="H252" s="100">
        <f>H253</f>
        <v>0</v>
      </c>
      <c r="I252" s="110">
        <f>I253</f>
        <v>0</v>
      </c>
    </row>
    <row r="253" spans="1:9" ht="25.5" customHeight="1" x14ac:dyDescent="0.25">
      <c r="A253" s="129"/>
      <c r="B253" s="130">
        <v>42</v>
      </c>
      <c r="C253" s="131"/>
      <c r="D253" s="88" t="s">
        <v>178</v>
      </c>
      <c r="E253" s="99">
        <f t="shared" si="32"/>
        <v>225.42</v>
      </c>
      <c r="F253" s="100">
        <f t="shared" si="32"/>
        <v>0</v>
      </c>
      <c r="G253" s="100">
        <f t="shared" si="32"/>
        <v>0</v>
      </c>
      <c r="H253" s="100">
        <v>0</v>
      </c>
      <c r="I253" s="110">
        <v>0</v>
      </c>
    </row>
    <row r="254" spans="1:9" ht="15.75" customHeight="1" x14ac:dyDescent="0.25">
      <c r="A254" s="123"/>
      <c r="B254" s="124">
        <v>422</v>
      </c>
      <c r="C254" s="125"/>
      <c r="D254" s="119" t="s">
        <v>169</v>
      </c>
      <c r="E254" s="120">
        <f>E255+E256</f>
        <v>225.42</v>
      </c>
      <c r="F254" s="121">
        <f t="shared" si="32"/>
        <v>0</v>
      </c>
      <c r="G254" s="121">
        <f t="shared" si="32"/>
        <v>0</v>
      </c>
      <c r="H254" s="121"/>
      <c r="I254" s="122"/>
    </row>
    <row r="255" spans="1:9" ht="15.75" customHeight="1" x14ac:dyDescent="0.25">
      <c r="A255" s="112"/>
      <c r="B255" s="113">
        <v>4221</v>
      </c>
      <c r="C255" s="114"/>
      <c r="D255" s="98" t="s">
        <v>170</v>
      </c>
      <c r="E255" s="71">
        <v>0</v>
      </c>
      <c r="F255" s="74">
        <v>0</v>
      </c>
      <c r="G255" s="74">
        <v>0</v>
      </c>
      <c r="H255" s="74"/>
      <c r="I255" s="75"/>
    </row>
    <row r="256" spans="1:9" ht="15.75" customHeight="1" x14ac:dyDescent="0.25">
      <c r="A256" s="206"/>
      <c r="B256" s="207">
        <v>4227</v>
      </c>
      <c r="C256" s="208"/>
      <c r="D256" s="98" t="s">
        <v>308</v>
      </c>
      <c r="E256" s="71">
        <v>225.42</v>
      </c>
      <c r="F256" s="74">
        <v>0</v>
      </c>
      <c r="G256" s="74">
        <v>0</v>
      </c>
      <c r="H256" s="74"/>
      <c r="I256" s="75"/>
    </row>
    <row r="257" spans="1:9" ht="15.75" customHeight="1" x14ac:dyDescent="0.25">
      <c r="A257" s="265" t="s">
        <v>193</v>
      </c>
      <c r="B257" s="266"/>
      <c r="C257" s="267"/>
      <c r="D257" s="132" t="s">
        <v>194</v>
      </c>
      <c r="E257" s="133">
        <f t="shared" ref="E257:G258" si="33">E258</f>
        <v>6201.02</v>
      </c>
      <c r="F257" s="134">
        <f t="shared" si="33"/>
        <v>7000</v>
      </c>
      <c r="G257" s="134">
        <f t="shared" si="33"/>
        <v>0</v>
      </c>
      <c r="H257" s="134">
        <f>H259</f>
        <v>0</v>
      </c>
      <c r="I257" s="135">
        <f>I259</f>
        <v>0</v>
      </c>
    </row>
    <row r="258" spans="1:9" ht="15.75" customHeight="1" x14ac:dyDescent="0.25">
      <c r="A258" s="129"/>
      <c r="B258" s="130">
        <v>3</v>
      </c>
      <c r="C258" s="131"/>
      <c r="D258" s="88" t="s">
        <v>88</v>
      </c>
      <c r="E258" s="99">
        <f t="shared" si="33"/>
        <v>6201.02</v>
      </c>
      <c r="F258" s="100">
        <f t="shared" si="33"/>
        <v>7000</v>
      </c>
      <c r="G258" s="100">
        <f t="shared" si="33"/>
        <v>0</v>
      </c>
      <c r="H258" s="100"/>
      <c r="I258" s="110"/>
    </row>
    <row r="259" spans="1:9" ht="15.75" customHeight="1" x14ac:dyDescent="0.25">
      <c r="A259" s="129"/>
      <c r="B259" s="130">
        <v>32</v>
      </c>
      <c r="C259" s="131"/>
      <c r="D259" s="88" t="s">
        <v>20</v>
      </c>
      <c r="E259" s="99">
        <f>E260+E262+E266+E269</f>
        <v>6201.02</v>
      </c>
      <c r="F259" s="100">
        <f>F260+F262+F266+F269</f>
        <v>7000</v>
      </c>
      <c r="G259" s="100">
        <f>G260+G262+G266+G269</f>
        <v>0</v>
      </c>
      <c r="H259" s="100">
        <v>0</v>
      </c>
      <c r="I259" s="110">
        <v>0</v>
      </c>
    </row>
    <row r="260" spans="1:9" ht="15.75" customHeight="1" x14ac:dyDescent="0.25">
      <c r="A260" s="129"/>
      <c r="B260" s="130">
        <v>321</v>
      </c>
      <c r="C260" s="131"/>
      <c r="D260" s="88" t="s">
        <v>189</v>
      </c>
      <c r="E260" s="99">
        <f>E261</f>
        <v>0</v>
      </c>
      <c r="F260" s="100">
        <f>F261</f>
        <v>0</v>
      </c>
      <c r="G260" s="100">
        <f>G261</f>
        <v>0</v>
      </c>
      <c r="H260" s="100"/>
      <c r="I260" s="110"/>
    </row>
    <row r="261" spans="1:9" ht="15.75" customHeight="1" x14ac:dyDescent="0.25">
      <c r="A261" s="112"/>
      <c r="B261" s="113">
        <v>3211</v>
      </c>
      <c r="C261" s="114"/>
      <c r="D261" s="98" t="s">
        <v>111</v>
      </c>
      <c r="E261" s="71">
        <v>0</v>
      </c>
      <c r="F261" s="74">
        <v>0</v>
      </c>
      <c r="G261" s="74">
        <v>0</v>
      </c>
      <c r="H261" s="74"/>
      <c r="I261" s="75"/>
    </row>
    <row r="262" spans="1:9" ht="15.75" customHeight="1" x14ac:dyDescent="0.25">
      <c r="A262" s="126"/>
      <c r="B262" s="127">
        <v>322</v>
      </c>
      <c r="C262" s="128"/>
      <c r="D262" s="90" t="s">
        <v>114</v>
      </c>
      <c r="E262" s="103">
        <f>E263+E264+E265</f>
        <v>195.1</v>
      </c>
      <c r="F262" s="104">
        <f>F263+F264+F265</f>
        <v>0</v>
      </c>
      <c r="G262" s="104">
        <f>G263+G264+G265</f>
        <v>0</v>
      </c>
      <c r="H262" s="104"/>
      <c r="I262" s="111"/>
    </row>
    <row r="263" spans="1:9" ht="15.75" customHeight="1" x14ac:dyDescent="0.25">
      <c r="A263" s="112"/>
      <c r="B263" s="113">
        <v>3221</v>
      </c>
      <c r="C263" s="114"/>
      <c r="D263" s="98" t="s">
        <v>195</v>
      </c>
      <c r="E263" s="71">
        <v>195.1</v>
      </c>
      <c r="F263" s="74">
        <v>0</v>
      </c>
      <c r="G263" s="74">
        <v>0</v>
      </c>
      <c r="H263" s="74"/>
      <c r="I263" s="75"/>
    </row>
    <row r="264" spans="1:9" ht="25.5" customHeight="1" x14ac:dyDescent="0.25">
      <c r="A264" s="112"/>
      <c r="B264" s="113">
        <v>3224</v>
      </c>
      <c r="C264" s="114"/>
      <c r="D264" s="98" t="s">
        <v>196</v>
      </c>
      <c r="E264" s="71">
        <v>0</v>
      </c>
      <c r="F264" s="74">
        <v>0</v>
      </c>
      <c r="G264" s="74">
        <v>0</v>
      </c>
      <c r="H264" s="74"/>
      <c r="I264" s="75"/>
    </row>
    <row r="265" spans="1:9" ht="15.75" customHeight="1" x14ac:dyDescent="0.25">
      <c r="A265" s="112"/>
      <c r="B265" s="113">
        <v>3225</v>
      </c>
      <c r="C265" s="114"/>
      <c r="D265" s="98" t="s">
        <v>116</v>
      </c>
      <c r="E265" s="71">
        <v>0</v>
      </c>
      <c r="F265" s="74">
        <v>0</v>
      </c>
      <c r="G265" s="74">
        <v>0</v>
      </c>
      <c r="H265" s="74"/>
      <c r="I265" s="75"/>
    </row>
    <row r="266" spans="1:9" ht="15.75" customHeight="1" x14ac:dyDescent="0.25">
      <c r="A266" s="126"/>
      <c r="B266" s="127">
        <v>323</v>
      </c>
      <c r="C266" s="128"/>
      <c r="D266" s="90" t="s">
        <v>119</v>
      </c>
      <c r="E266" s="103">
        <f>E267+E268</f>
        <v>0</v>
      </c>
      <c r="F266" s="104">
        <f>F267+F268</f>
        <v>0</v>
      </c>
      <c r="G266" s="104">
        <f>G267+G268</f>
        <v>0</v>
      </c>
      <c r="H266" s="104"/>
      <c r="I266" s="111"/>
    </row>
    <row r="267" spans="1:9" ht="15.75" customHeight="1" x14ac:dyDescent="0.25">
      <c r="A267" s="112"/>
      <c r="B267" s="113">
        <v>3232</v>
      </c>
      <c r="C267" s="114"/>
      <c r="D267" s="98" t="s">
        <v>139</v>
      </c>
      <c r="E267" s="71">
        <v>0</v>
      </c>
      <c r="F267" s="74">
        <v>0</v>
      </c>
      <c r="G267" s="74">
        <v>0</v>
      </c>
      <c r="H267" s="74"/>
      <c r="I267" s="75"/>
    </row>
    <row r="268" spans="1:9" ht="15.75" customHeight="1" x14ac:dyDescent="0.25">
      <c r="A268" s="112"/>
      <c r="B268" s="113">
        <v>3239</v>
      </c>
      <c r="C268" s="114"/>
      <c r="D268" s="98" t="s">
        <v>127</v>
      </c>
      <c r="E268" s="71">
        <v>0</v>
      </c>
      <c r="F268" s="74">
        <v>0</v>
      </c>
      <c r="G268" s="74">
        <v>0</v>
      </c>
      <c r="H268" s="74"/>
      <c r="I268" s="75"/>
    </row>
    <row r="269" spans="1:9" ht="27" customHeight="1" x14ac:dyDescent="0.25">
      <c r="A269" s="126"/>
      <c r="B269" s="127">
        <v>329</v>
      </c>
      <c r="C269" s="128"/>
      <c r="D269" s="90" t="s">
        <v>128</v>
      </c>
      <c r="E269" s="103">
        <f>E270+E271</f>
        <v>6005.92</v>
      </c>
      <c r="F269" s="104">
        <f>F270+F271</f>
        <v>7000</v>
      </c>
      <c r="G269" s="104">
        <f>G270+G271</f>
        <v>0</v>
      </c>
      <c r="H269" s="104"/>
      <c r="I269" s="111"/>
    </row>
    <row r="270" spans="1:9" ht="15.75" customHeight="1" x14ac:dyDescent="0.25">
      <c r="A270" s="112"/>
      <c r="B270" s="113">
        <v>3292</v>
      </c>
      <c r="C270" s="114"/>
      <c r="D270" s="98" t="s">
        <v>129</v>
      </c>
      <c r="E270" s="71">
        <v>774</v>
      </c>
      <c r="F270" s="74">
        <v>1000</v>
      </c>
      <c r="G270" s="74">
        <v>0</v>
      </c>
      <c r="H270" s="74"/>
      <c r="I270" s="75"/>
    </row>
    <row r="271" spans="1:9" ht="25.5" customHeight="1" x14ac:dyDescent="0.25">
      <c r="A271" s="112"/>
      <c r="B271" s="113">
        <v>3299</v>
      </c>
      <c r="C271" s="114"/>
      <c r="D271" s="98" t="s">
        <v>128</v>
      </c>
      <c r="E271" s="71">
        <v>5231.92</v>
      </c>
      <c r="F271" s="74">
        <v>6000</v>
      </c>
      <c r="G271" s="74">
        <v>0</v>
      </c>
      <c r="H271" s="74"/>
      <c r="I271" s="75"/>
    </row>
    <row r="272" spans="1:9" ht="15.75" customHeight="1" x14ac:dyDescent="0.25">
      <c r="A272" s="265" t="s">
        <v>198</v>
      </c>
      <c r="B272" s="266"/>
      <c r="C272" s="267"/>
      <c r="D272" s="132" t="s">
        <v>199</v>
      </c>
      <c r="E272" s="133">
        <f t="shared" ref="E272:G275" si="34">E273</f>
        <v>0</v>
      </c>
      <c r="F272" s="134">
        <f t="shared" si="34"/>
        <v>0</v>
      </c>
      <c r="G272" s="134">
        <f t="shared" si="34"/>
        <v>0</v>
      </c>
      <c r="H272" s="134">
        <f>H274</f>
        <v>0</v>
      </c>
      <c r="I272" s="135">
        <f>I274</f>
        <v>0</v>
      </c>
    </row>
    <row r="273" spans="1:9" ht="15.75" customHeight="1" x14ac:dyDescent="0.25">
      <c r="A273" s="129"/>
      <c r="B273" s="130"/>
      <c r="C273" s="131">
        <v>3</v>
      </c>
      <c r="D273" s="88" t="s">
        <v>88</v>
      </c>
      <c r="E273" s="99">
        <f t="shared" si="34"/>
        <v>0</v>
      </c>
      <c r="F273" s="100">
        <f t="shared" si="34"/>
        <v>0</v>
      </c>
      <c r="G273" s="100">
        <f t="shared" si="34"/>
        <v>0</v>
      </c>
      <c r="H273" s="100"/>
      <c r="I273" s="110"/>
    </row>
    <row r="274" spans="1:9" ht="15.75" customHeight="1" x14ac:dyDescent="0.25">
      <c r="A274" s="129"/>
      <c r="B274" s="130">
        <v>32</v>
      </c>
      <c r="C274" s="131"/>
      <c r="D274" s="88" t="s">
        <v>20</v>
      </c>
      <c r="E274" s="99">
        <f t="shared" si="34"/>
        <v>0</v>
      </c>
      <c r="F274" s="100">
        <f t="shared" si="34"/>
        <v>0</v>
      </c>
      <c r="G274" s="100">
        <f t="shared" si="34"/>
        <v>0</v>
      </c>
      <c r="H274" s="100">
        <v>0</v>
      </c>
      <c r="I274" s="110">
        <v>0</v>
      </c>
    </row>
    <row r="275" spans="1:9" ht="27" customHeight="1" x14ac:dyDescent="0.25">
      <c r="A275" s="129"/>
      <c r="B275" s="130">
        <v>329</v>
      </c>
      <c r="C275" s="131"/>
      <c r="D275" s="88" t="s">
        <v>128</v>
      </c>
      <c r="E275" s="99">
        <f t="shared" si="34"/>
        <v>0</v>
      </c>
      <c r="F275" s="100">
        <f t="shared" si="34"/>
        <v>0</v>
      </c>
      <c r="G275" s="100">
        <f t="shared" si="34"/>
        <v>0</v>
      </c>
      <c r="H275" s="100"/>
      <c r="I275" s="110"/>
    </row>
    <row r="276" spans="1:9" ht="25.5" customHeight="1" x14ac:dyDescent="0.25">
      <c r="A276" s="112"/>
      <c r="B276" s="113">
        <v>3299</v>
      </c>
      <c r="C276" s="114"/>
      <c r="D276" s="98" t="s">
        <v>128</v>
      </c>
      <c r="E276" s="71">
        <v>0</v>
      </c>
      <c r="F276" s="74">
        <v>0</v>
      </c>
      <c r="G276" s="74">
        <v>0</v>
      </c>
      <c r="H276" s="74"/>
      <c r="I276" s="75"/>
    </row>
    <row r="277" spans="1:9" ht="15.75" customHeight="1" x14ac:dyDescent="0.25">
      <c r="A277" s="265" t="s">
        <v>197</v>
      </c>
      <c r="B277" s="266"/>
      <c r="C277" s="267"/>
      <c r="D277" s="132" t="s">
        <v>200</v>
      </c>
      <c r="E277" s="133">
        <f>E278+E290</f>
        <v>3969.9900000000002</v>
      </c>
      <c r="F277" s="134">
        <f>F278+F290</f>
        <v>5000</v>
      </c>
      <c r="G277" s="134">
        <f>G278</f>
        <v>12900</v>
      </c>
      <c r="H277" s="134">
        <f>H279+H287</f>
        <v>12900</v>
      </c>
      <c r="I277" s="135">
        <f>I279+I287</f>
        <v>12900</v>
      </c>
    </row>
    <row r="278" spans="1:9" ht="15.75" customHeight="1" x14ac:dyDescent="0.25">
      <c r="A278" s="129"/>
      <c r="B278" s="130">
        <v>3</v>
      </c>
      <c r="C278" s="131"/>
      <c r="D278" s="88" t="s">
        <v>88</v>
      </c>
      <c r="E278" s="99">
        <f>E279+E287</f>
        <v>3475.9900000000002</v>
      </c>
      <c r="F278" s="100">
        <f>F279+F287</f>
        <v>5000</v>
      </c>
      <c r="G278" s="100">
        <f>G279+G287</f>
        <v>12900</v>
      </c>
      <c r="H278" s="100"/>
      <c r="I278" s="110"/>
    </row>
    <row r="279" spans="1:9" ht="15.75" customHeight="1" x14ac:dyDescent="0.25">
      <c r="A279" s="129"/>
      <c r="B279" s="130">
        <v>32</v>
      </c>
      <c r="C279" s="131"/>
      <c r="D279" s="88" t="s">
        <v>20</v>
      </c>
      <c r="E279" s="99">
        <f>E280+E282+E285</f>
        <v>3475.9900000000002</v>
      </c>
      <c r="F279" s="100">
        <f>F280+F282+F285</f>
        <v>2000</v>
      </c>
      <c r="G279" s="100">
        <f>G280+G282+G285</f>
        <v>2900</v>
      </c>
      <c r="H279" s="100">
        <v>2900</v>
      </c>
      <c r="I279" s="110">
        <v>2900</v>
      </c>
    </row>
    <row r="280" spans="1:9" ht="15.75" customHeight="1" x14ac:dyDescent="0.25">
      <c r="A280" s="129"/>
      <c r="B280" s="130">
        <v>322</v>
      </c>
      <c r="C280" s="131"/>
      <c r="D280" s="88" t="s">
        <v>114</v>
      </c>
      <c r="E280" s="99">
        <f>E281</f>
        <v>79.650000000000006</v>
      </c>
      <c r="F280" s="100">
        <f>F281</f>
        <v>0</v>
      </c>
      <c r="G280" s="100">
        <f>G281</f>
        <v>0</v>
      </c>
      <c r="H280" s="100"/>
      <c r="I280" s="110"/>
    </row>
    <row r="281" spans="1:9" ht="15.75" customHeight="1" x14ac:dyDescent="0.25">
      <c r="A281" s="112"/>
      <c r="B281" s="113">
        <v>3221</v>
      </c>
      <c r="C281" s="114"/>
      <c r="D281" s="98" t="s">
        <v>195</v>
      </c>
      <c r="E281" s="71">
        <v>79.650000000000006</v>
      </c>
      <c r="F281" s="74">
        <v>0</v>
      </c>
      <c r="G281" s="74">
        <v>0</v>
      </c>
      <c r="H281" s="74"/>
      <c r="I281" s="75"/>
    </row>
    <row r="282" spans="1:9" ht="15.75" customHeight="1" x14ac:dyDescent="0.25">
      <c r="A282" s="126"/>
      <c r="B282" s="127">
        <v>323</v>
      </c>
      <c r="C282" s="128"/>
      <c r="D282" s="90" t="s">
        <v>119</v>
      </c>
      <c r="E282" s="103">
        <f>E283+E284</f>
        <v>930</v>
      </c>
      <c r="F282" s="104">
        <f>F283+F284</f>
        <v>1400</v>
      </c>
      <c r="G282" s="104">
        <f>G283+G284</f>
        <v>1400</v>
      </c>
      <c r="H282" s="104"/>
      <c r="I282" s="111"/>
    </row>
    <row r="283" spans="1:9" ht="15.75" customHeight="1" x14ac:dyDescent="0.25">
      <c r="A283" s="112"/>
      <c r="B283" s="113">
        <v>3231</v>
      </c>
      <c r="C283" s="114"/>
      <c r="D283" s="98" t="s">
        <v>120</v>
      </c>
      <c r="E283" s="71">
        <v>300</v>
      </c>
      <c r="F283" s="74">
        <v>700</v>
      </c>
      <c r="G283" s="74">
        <v>700</v>
      </c>
      <c r="H283" s="74"/>
      <c r="I283" s="75"/>
    </row>
    <row r="284" spans="1:9" ht="15.75" customHeight="1" x14ac:dyDescent="0.25">
      <c r="A284" s="112"/>
      <c r="B284" s="113">
        <v>3239</v>
      </c>
      <c r="C284" s="114"/>
      <c r="D284" s="98" t="s">
        <v>127</v>
      </c>
      <c r="E284" s="71">
        <v>630</v>
      </c>
      <c r="F284" s="74">
        <v>700</v>
      </c>
      <c r="G284" s="74">
        <v>700</v>
      </c>
      <c r="H284" s="74"/>
      <c r="I284" s="75"/>
    </row>
    <row r="285" spans="1:9" ht="29.25" customHeight="1" x14ac:dyDescent="0.25">
      <c r="A285" s="129"/>
      <c r="B285" s="130">
        <v>329</v>
      </c>
      <c r="C285" s="131"/>
      <c r="D285" s="88" t="s">
        <v>128</v>
      </c>
      <c r="E285" s="99">
        <f>E286</f>
        <v>2466.34</v>
      </c>
      <c r="F285" s="100">
        <f>F286</f>
        <v>600</v>
      </c>
      <c r="G285" s="100">
        <f>G286</f>
        <v>1500</v>
      </c>
      <c r="H285" s="100"/>
      <c r="I285" s="110"/>
    </row>
    <row r="286" spans="1:9" ht="24" customHeight="1" x14ac:dyDescent="0.25">
      <c r="A286" s="112"/>
      <c r="B286" s="113">
        <v>3299</v>
      </c>
      <c r="C286" s="114"/>
      <c r="D286" s="98" t="s">
        <v>128</v>
      </c>
      <c r="E286" s="71">
        <v>2466.34</v>
      </c>
      <c r="F286" s="74">
        <v>600</v>
      </c>
      <c r="G286" s="74">
        <v>1500</v>
      </c>
      <c r="H286" s="74"/>
      <c r="I286" s="75"/>
    </row>
    <row r="287" spans="1:9" ht="15.75" customHeight="1" x14ac:dyDescent="0.25">
      <c r="A287" s="129"/>
      <c r="B287" s="130">
        <v>37</v>
      </c>
      <c r="C287" s="131"/>
      <c r="D287" s="88" t="s">
        <v>201</v>
      </c>
      <c r="E287" s="99">
        <f t="shared" ref="E287:G288" si="35">E288</f>
        <v>0</v>
      </c>
      <c r="F287" s="100">
        <f t="shared" si="35"/>
        <v>3000</v>
      </c>
      <c r="G287" s="100">
        <f t="shared" si="35"/>
        <v>10000</v>
      </c>
      <c r="H287" s="100">
        <v>10000</v>
      </c>
      <c r="I287" s="110">
        <v>10000</v>
      </c>
    </row>
    <row r="288" spans="1:9" ht="25.5" customHeight="1" x14ac:dyDescent="0.25">
      <c r="A288" s="129"/>
      <c r="B288" s="130">
        <v>372</v>
      </c>
      <c r="C288" s="131"/>
      <c r="D288" s="88" t="s">
        <v>202</v>
      </c>
      <c r="E288" s="99">
        <f t="shared" si="35"/>
        <v>0</v>
      </c>
      <c r="F288" s="100">
        <f t="shared" si="35"/>
        <v>3000</v>
      </c>
      <c r="G288" s="100">
        <f t="shared" si="35"/>
        <v>10000</v>
      </c>
      <c r="H288" s="100"/>
      <c r="I288" s="110"/>
    </row>
    <row r="289" spans="1:9" ht="15.75" customHeight="1" x14ac:dyDescent="0.25">
      <c r="A289" s="112"/>
      <c r="B289" s="113">
        <v>3722</v>
      </c>
      <c r="C289" s="114"/>
      <c r="D289" s="98" t="s">
        <v>203</v>
      </c>
      <c r="E289" s="71">
        <v>0</v>
      </c>
      <c r="F289" s="74">
        <v>3000</v>
      </c>
      <c r="G289" s="74">
        <v>10000</v>
      </c>
      <c r="H289" s="74"/>
      <c r="I289" s="75"/>
    </row>
    <row r="290" spans="1:9" ht="24.75" customHeight="1" x14ac:dyDescent="0.25">
      <c r="A290" s="140"/>
      <c r="B290" s="141">
        <v>4</v>
      </c>
      <c r="C290" s="142"/>
      <c r="D290" s="149" t="s">
        <v>11</v>
      </c>
      <c r="E290" s="99">
        <f t="shared" ref="E290:G292" si="36">E291</f>
        <v>494</v>
      </c>
      <c r="F290" s="100">
        <f t="shared" si="36"/>
        <v>0</v>
      </c>
      <c r="G290" s="100">
        <f t="shared" si="36"/>
        <v>0</v>
      </c>
      <c r="H290" s="100">
        <f>H291</f>
        <v>0</v>
      </c>
      <c r="I290" s="110">
        <f>I291</f>
        <v>0</v>
      </c>
    </row>
    <row r="291" spans="1:9" ht="27.75" customHeight="1" x14ac:dyDescent="0.25">
      <c r="A291" s="140"/>
      <c r="B291" s="141">
        <v>42</v>
      </c>
      <c r="C291" s="142"/>
      <c r="D291" s="149" t="s">
        <v>178</v>
      </c>
      <c r="E291" s="99">
        <f t="shared" si="36"/>
        <v>494</v>
      </c>
      <c r="F291" s="100">
        <f t="shared" si="36"/>
        <v>0</v>
      </c>
      <c r="G291" s="100">
        <f t="shared" si="36"/>
        <v>0</v>
      </c>
      <c r="H291" s="100">
        <v>0</v>
      </c>
      <c r="I291" s="110">
        <v>0</v>
      </c>
    </row>
    <row r="292" spans="1:9" ht="15.75" customHeight="1" x14ac:dyDescent="0.25">
      <c r="A292" s="154"/>
      <c r="B292" s="144">
        <v>422</v>
      </c>
      <c r="C292" s="145"/>
      <c r="D292" s="151" t="s">
        <v>169</v>
      </c>
      <c r="E292" s="103">
        <f t="shared" si="36"/>
        <v>494</v>
      </c>
      <c r="F292" s="104">
        <f t="shared" si="36"/>
        <v>0</v>
      </c>
      <c r="G292" s="104">
        <f t="shared" si="36"/>
        <v>0</v>
      </c>
      <c r="H292" s="104"/>
      <c r="I292" s="111"/>
    </row>
    <row r="293" spans="1:9" ht="15.75" customHeight="1" x14ac:dyDescent="0.25">
      <c r="A293" s="137"/>
      <c r="B293" s="138">
        <v>4221</v>
      </c>
      <c r="C293" s="139"/>
      <c r="D293" s="98" t="s">
        <v>170</v>
      </c>
      <c r="E293" s="71">
        <v>494</v>
      </c>
      <c r="F293" s="74">
        <v>0</v>
      </c>
      <c r="G293" s="74">
        <v>0</v>
      </c>
      <c r="H293" s="74"/>
      <c r="I293" s="75"/>
    </row>
    <row r="294" spans="1:9" ht="15.75" customHeight="1" x14ac:dyDescent="0.25">
      <c r="A294" s="246" t="s">
        <v>240</v>
      </c>
      <c r="B294" s="247"/>
      <c r="C294" s="248"/>
      <c r="D294" s="149" t="s">
        <v>241</v>
      </c>
      <c r="E294" s="99">
        <f>E296</f>
        <v>38.270000000000003</v>
      </c>
      <c r="F294" s="100">
        <f t="shared" ref="F294:G298" si="37">F295</f>
        <v>25</v>
      </c>
      <c r="G294" s="100">
        <f t="shared" si="37"/>
        <v>0</v>
      </c>
      <c r="H294" s="100">
        <f>H296</f>
        <v>0</v>
      </c>
      <c r="I294" s="110">
        <f>I296</f>
        <v>0</v>
      </c>
    </row>
    <row r="295" spans="1:9" ht="15.75" customHeight="1" x14ac:dyDescent="0.25">
      <c r="A295" s="246" t="s">
        <v>245</v>
      </c>
      <c r="B295" s="247"/>
      <c r="C295" s="248"/>
      <c r="D295" s="149" t="s">
        <v>194</v>
      </c>
      <c r="E295" s="99">
        <f>E296</f>
        <v>38.270000000000003</v>
      </c>
      <c r="F295" s="100">
        <f t="shared" si="37"/>
        <v>25</v>
      </c>
      <c r="G295" s="100">
        <f t="shared" si="37"/>
        <v>0</v>
      </c>
      <c r="H295" s="100"/>
      <c r="I295" s="110"/>
    </row>
    <row r="296" spans="1:9" ht="15.75" customHeight="1" x14ac:dyDescent="0.25">
      <c r="A296" s="140"/>
      <c r="B296" s="141">
        <v>3</v>
      </c>
      <c r="C296" s="142"/>
      <c r="D296" s="149" t="s">
        <v>9</v>
      </c>
      <c r="E296" s="99">
        <f>E297</f>
        <v>38.270000000000003</v>
      </c>
      <c r="F296" s="100">
        <f t="shared" si="37"/>
        <v>25</v>
      </c>
      <c r="G296" s="100">
        <f t="shared" si="37"/>
        <v>0</v>
      </c>
      <c r="H296" s="100">
        <v>0</v>
      </c>
      <c r="I296" s="110">
        <v>0</v>
      </c>
    </row>
    <row r="297" spans="1:9" ht="15.75" customHeight="1" x14ac:dyDescent="0.25">
      <c r="A297" s="140"/>
      <c r="B297" s="141">
        <v>32</v>
      </c>
      <c r="C297" s="142"/>
      <c r="D297" s="149" t="s">
        <v>20</v>
      </c>
      <c r="E297" s="99">
        <f>E298</f>
        <v>38.270000000000003</v>
      </c>
      <c r="F297" s="100">
        <f t="shared" si="37"/>
        <v>25</v>
      </c>
      <c r="G297" s="100">
        <f t="shared" si="37"/>
        <v>0</v>
      </c>
      <c r="H297" s="100"/>
      <c r="I297" s="110"/>
    </row>
    <row r="298" spans="1:9" ht="26.25" customHeight="1" x14ac:dyDescent="0.25">
      <c r="A298" s="154"/>
      <c r="B298" s="155">
        <v>329</v>
      </c>
      <c r="C298" s="156"/>
      <c r="D298" s="157" t="s">
        <v>128</v>
      </c>
      <c r="E298" s="158">
        <f>E299</f>
        <v>38.270000000000003</v>
      </c>
      <c r="F298" s="159">
        <f t="shared" si="37"/>
        <v>25</v>
      </c>
      <c r="G298" s="159">
        <f t="shared" si="37"/>
        <v>0</v>
      </c>
      <c r="H298" s="159"/>
      <c r="I298" s="160"/>
    </row>
    <row r="299" spans="1:9" ht="15.75" customHeight="1" x14ac:dyDescent="0.25">
      <c r="A299" s="137"/>
      <c r="B299" s="138">
        <v>3294</v>
      </c>
      <c r="C299" s="139"/>
      <c r="D299" s="98" t="s">
        <v>131</v>
      </c>
      <c r="E299" s="71">
        <v>38.270000000000003</v>
      </c>
      <c r="F299" s="74">
        <v>25</v>
      </c>
      <c r="G299" s="74">
        <v>0</v>
      </c>
      <c r="H299" s="74">
        <v>0</v>
      </c>
      <c r="I299" s="75">
        <v>0</v>
      </c>
    </row>
    <row r="300" spans="1:9" ht="15.75" customHeight="1" x14ac:dyDescent="0.25">
      <c r="A300" s="246" t="s">
        <v>243</v>
      </c>
      <c r="B300" s="247"/>
      <c r="C300" s="248"/>
      <c r="D300" s="149" t="s">
        <v>244</v>
      </c>
      <c r="E300" s="99">
        <f t="shared" ref="E300:G301" si="38">E301</f>
        <v>0</v>
      </c>
      <c r="F300" s="100">
        <f t="shared" si="38"/>
        <v>45300</v>
      </c>
      <c r="G300" s="100">
        <f t="shared" si="38"/>
        <v>45300</v>
      </c>
      <c r="H300" s="100">
        <f>H303+H310</f>
        <v>45300</v>
      </c>
      <c r="I300" s="110">
        <f>I303+I310</f>
        <v>45300</v>
      </c>
    </row>
    <row r="301" spans="1:9" ht="15.75" customHeight="1" x14ac:dyDescent="0.25">
      <c r="A301" s="246" t="s">
        <v>205</v>
      </c>
      <c r="B301" s="247"/>
      <c r="C301" s="248"/>
      <c r="D301" s="149" t="s">
        <v>206</v>
      </c>
      <c r="E301" s="99">
        <f t="shared" si="38"/>
        <v>0</v>
      </c>
      <c r="F301" s="100">
        <f t="shared" si="38"/>
        <v>45300</v>
      </c>
      <c r="G301" s="100">
        <f t="shared" si="38"/>
        <v>45300</v>
      </c>
      <c r="H301" s="100"/>
      <c r="I301" s="110"/>
    </row>
    <row r="302" spans="1:9" ht="15.75" customHeight="1" x14ac:dyDescent="0.25">
      <c r="A302" s="140"/>
      <c r="B302" s="141">
        <v>3</v>
      </c>
      <c r="C302" s="142"/>
      <c r="D302" s="149" t="s">
        <v>88</v>
      </c>
      <c r="E302" s="99">
        <f t="shared" ref="E302:F304" si="39">E303</f>
        <v>0</v>
      </c>
      <c r="F302" s="100">
        <f>F303+F310</f>
        <v>45300</v>
      </c>
      <c r="G302" s="100">
        <f>G303+G310</f>
        <v>45300</v>
      </c>
      <c r="H302" s="100"/>
      <c r="I302" s="110"/>
    </row>
    <row r="303" spans="1:9" ht="15.75" customHeight="1" x14ac:dyDescent="0.25">
      <c r="A303" s="143"/>
      <c r="B303" s="144">
        <v>31</v>
      </c>
      <c r="C303" s="145"/>
      <c r="D303" s="151" t="s">
        <v>10</v>
      </c>
      <c r="E303" s="103">
        <f t="shared" si="39"/>
        <v>0</v>
      </c>
      <c r="F303" s="104">
        <f>F304+F306+F308</f>
        <v>44300</v>
      </c>
      <c r="G303" s="104">
        <f>G304+G306+G308</f>
        <v>44300</v>
      </c>
      <c r="H303" s="104">
        <v>44300</v>
      </c>
      <c r="I303" s="111">
        <v>44300</v>
      </c>
    </row>
    <row r="304" spans="1:9" ht="15.75" customHeight="1" x14ac:dyDescent="0.25">
      <c r="A304" s="154"/>
      <c r="B304" s="144">
        <v>311</v>
      </c>
      <c r="C304" s="145"/>
      <c r="D304" s="151" t="s">
        <v>207</v>
      </c>
      <c r="E304" s="103">
        <f t="shared" si="39"/>
        <v>0</v>
      </c>
      <c r="F304" s="104">
        <f t="shared" si="39"/>
        <v>37100</v>
      </c>
      <c r="G304" s="104">
        <f>G305</f>
        <v>37100</v>
      </c>
      <c r="H304" s="104"/>
      <c r="I304" s="111"/>
    </row>
    <row r="305" spans="1:9" ht="15.75" customHeight="1" x14ac:dyDescent="0.25">
      <c r="A305" s="137"/>
      <c r="B305" s="138">
        <v>3111</v>
      </c>
      <c r="C305" s="139"/>
      <c r="D305" s="98" t="s">
        <v>208</v>
      </c>
      <c r="E305" s="71">
        <v>0</v>
      </c>
      <c r="F305" s="74">
        <v>37100</v>
      </c>
      <c r="G305" s="74">
        <v>37100</v>
      </c>
      <c r="H305" s="74"/>
      <c r="I305" s="75"/>
    </row>
    <row r="306" spans="1:9" ht="15.75" customHeight="1" x14ac:dyDescent="0.25">
      <c r="A306" s="143"/>
      <c r="B306" s="144">
        <v>312</v>
      </c>
      <c r="C306" s="145"/>
      <c r="D306" s="151" t="s">
        <v>211</v>
      </c>
      <c r="E306" s="103">
        <f>E307</f>
        <v>0</v>
      </c>
      <c r="F306" s="104">
        <f>F307</f>
        <v>1000</v>
      </c>
      <c r="G306" s="104">
        <f>G307</f>
        <v>1000</v>
      </c>
      <c r="H306" s="104"/>
      <c r="I306" s="111"/>
    </row>
    <row r="307" spans="1:9" ht="15.75" customHeight="1" x14ac:dyDescent="0.25">
      <c r="A307" s="137"/>
      <c r="B307" s="138">
        <v>3121</v>
      </c>
      <c r="C307" s="139"/>
      <c r="D307" s="98" t="s">
        <v>211</v>
      </c>
      <c r="E307" s="71">
        <v>0</v>
      </c>
      <c r="F307" s="74">
        <v>1000</v>
      </c>
      <c r="G307" s="74">
        <v>1000</v>
      </c>
      <c r="H307" s="74"/>
      <c r="I307" s="75"/>
    </row>
    <row r="308" spans="1:9" ht="15.75" customHeight="1" x14ac:dyDescent="0.25">
      <c r="A308" s="143"/>
      <c r="B308" s="144">
        <v>313</v>
      </c>
      <c r="C308" s="145"/>
      <c r="D308" s="151" t="s">
        <v>212</v>
      </c>
      <c r="E308" s="103">
        <f>E309</f>
        <v>0</v>
      </c>
      <c r="F308" s="104">
        <f>F309</f>
        <v>6200</v>
      </c>
      <c r="G308" s="104">
        <f>G309</f>
        <v>6200</v>
      </c>
      <c r="H308" s="104"/>
      <c r="I308" s="111"/>
    </row>
    <row r="309" spans="1:9" ht="28.5" customHeight="1" x14ac:dyDescent="0.25">
      <c r="A309" s="137"/>
      <c r="B309" s="138">
        <v>3132</v>
      </c>
      <c r="C309" s="139"/>
      <c r="D309" s="98" t="s">
        <v>213</v>
      </c>
      <c r="E309" s="71">
        <v>0</v>
      </c>
      <c r="F309" s="74">
        <v>6200</v>
      </c>
      <c r="G309" s="74">
        <v>6200</v>
      </c>
      <c r="H309" s="74"/>
      <c r="I309" s="75"/>
    </row>
    <row r="310" spans="1:9" ht="15.75" customHeight="1" x14ac:dyDescent="0.25">
      <c r="A310" s="143"/>
      <c r="B310" s="144">
        <v>32</v>
      </c>
      <c r="C310" s="145"/>
      <c r="D310" s="151" t="s">
        <v>20</v>
      </c>
      <c r="E310" s="103">
        <f t="shared" ref="E310:G311" si="40">E311</f>
        <v>0</v>
      </c>
      <c r="F310" s="104">
        <f t="shared" si="40"/>
        <v>1000</v>
      </c>
      <c r="G310" s="104">
        <f t="shared" si="40"/>
        <v>1000</v>
      </c>
      <c r="H310" s="104">
        <v>1000</v>
      </c>
      <c r="I310" s="111">
        <v>1000</v>
      </c>
    </row>
    <row r="311" spans="1:9" ht="15.75" customHeight="1" x14ac:dyDescent="0.25">
      <c r="A311" s="143"/>
      <c r="B311" s="144">
        <v>321</v>
      </c>
      <c r="C311" s="145"/>
      <c r="D311" s="151" t="s">
        <v>189</v>
      </c>
      <c r="E311" s="103">
        <f t="shared" si="40"/>
        <v>0</v>
      </c>
      <c r="F311" s="104">
        <f t="shared" si="40"/>
        <v>1000</v>
      </c>
      <c r="G311" s="104">
        <f t="shared" si="40"/>
        <v>1000</v>
      </c>
      <c r="H311" s="104"/>
      <c r="I311" s="111"/>
    </row>
    <row r="312" spans="1:9" ht="15.75" customHeight="1" x14ac:dyDescent="0.25">
      <c r="A312" s="262">
        <v>3212</v>
      </c>
      <c r="B312" s="263"/>
      <c r="C312" s="264"/>
      <c r="D312" s="98" t="s">
        <v>215</v>
      </c>
      <c r="E312" s="71">
        <v>0</v>
      </c>
      <c r="F312" s="74">
        <v>1000</v>
      </c>
      <c r="G312" s="74">
        <v>1000</v>
      </c>
      <c r="H312" s="74"/>
      <c r="I312" s="75"/>
    </row>
    <row r="313" spans="1:9" ht="28.5" customHeight="1" x14ac:dyDescent="0.25">
      <c r="A313" s="265" t="s">
        <v>135</v>
      </c>
      <c r="B313" s="266"/>
      <c r="C313" s="267"/>
      <c r="D313" s="132" t="s">
        <v>204</v>
      </c>
      <c r="E313" s="133">
        <f t="shared" ref="E313:G314" si="41">E314</f>
        <v>703821.84999999986</v>
      </c>
      <c r="F313" s="134">
        <f t="shared" si="41"/>
        <v>726000</v>
      </c>
      <c r="G313" s="134">
        <f t="shared" si="41"/>
        <v>726000</v>
      </c>
      <c r="H313" s="134">
        <f>H316+H326</f>
        <v>726000</v>
      </c>
      <c r="I313" s="135">
        <f>I316+I326</f>
        <v>726000</v>
      </c>
    </row>
    <row r="314" spans="1:9" ht="15.75" customHeight="1" x14ac:dyDescent="0.25">
      <c r="A314" s="246" t="s">
        <v>205</v>
      </c>
      <c r="B314" s="247"/>
      <c r="C314" s="248"/>
      <c r="D314" s="88" t="s">
        <v>206</v>
      </c>
      <c r="E314" s="99">
        <f t="shared" si="41"/>
        <v>703821.84999999986</v>
      </c>
      <c r="F314" s="100">
        <f t="shared" si="41"/>
        <v>726000</v>
      </c>
      <c r="G314" s="100">
        <f t="shared" si="41"/>
        <v>726000</v>
      </c>
      <c r="H314" s="100"/>
      <c r="I314" s="110"/>
    </row>
    <row r="315" spans="1:9" ht="15.75" customHeight="1" x14ac:dyDescent="0.25">
      <c r="A315" s="129"/>
      <c r="B315" s="130">
        <v>3</v>
      </c>
      <c r="C315" s="131"/>
      <c r="D315" s="88" t="s">
        <v>9</v>
      </c>
      <c r="E315" s="99">
        <f>E316+E326+E334</f>
        <v>703821.84999999986</v>
      </c>
      <c r="F315" s="100">
        <f>F316+F326</f>
        <v>726000</v>
      </c>
      <c r="G315" s="100">
        <f>G316+G326</f>
        <v>726000</v>
      </c>
      <c r="H315" s="100"/>
      <c r="I315" s="110"/>
    </row>
    <row r="316" spans="1:9" ht="15.75" customHeight="1" x14ac:dyDescent="0.25">
      <c r="A316" s="129"/>
      <c r="B316" s="130">
        <v>31</v>
      </c>
      <c r="C316" s="131"/>
      <c r="D316" s="88" t="s">
        <v>10</v>
      </c>
      <c r="E316" s="99">
        <f>E317+E321+E323</f>
        <v>672622.25999999989</v>
      </c>
      <c r="F316" s="100">
        <f>F317+F321+F323</f>
        <v>693000</v>
      </c>
      <c r="G316" s="100">
        <f>G317+G321+G323</f>
        <v>693000</v>
      </c>
      <c r="H316" s="100">
        <v>693000</v>
      </c>
      <c r="I316" s="110">
        <v>693000</v>
      </c>
    </row>
    <row r="317" spans="1:9" ht="15.75" customHeight="1" x14ac:dyDescent="0.25">
      <c r="A317" s="126"/>
      <c r="B317" s="127">
        <v>311</v>
      </c>
      <c r="C317" s="128"/>
      <c r="D317" s="90" t="s">
        <v>207</v>
      </c>
      <c r="E317" s="103">
        <f>E318+E319+E320</f>
        <v>555750.68999999994</v>
      </c>
      <c r="F317" s="104">
        <f>F318+F319+F320</f>
        <v>568000</v>
      </c>
      <c r="G317" s="104">
        <f>G318+G319+G320</f>
        <v>568000</v>
      </c>
      <c r="H317" s="104"/>
      <c r="I317" s="111"/>
    </row>
    <row r="318" spans="1:9" ht="15.75" customHeight="1" x14ac:dyDescent="0.25">
      <c r="A318" s="112"/>
      <c r="B318" s="113">
        <v>3111</v>
      </c>
      <c r="C318" s="114"/>
      <c r="D318" s="98" t="s">
        <v>208</v>
      </c>
      <c r="E318" s="71">
        <v>540126.68999999994</v>
      </c>
      <c r="F318" s="74">
        <v>550000</v>
      </c>
      <c r="G318" s="74">
        <v>550000</v>
      </c>
      <c r="H318" s="74"/>
      <c r="I318" s="75"/>
    </row>
    <row r="319" spans="1:9" ht="15.75" customHeight="1" x14ac:dyDescent="0.25">
      <c r="A319" s="112"/>
      <c r="B319" s="113">
        <v>3113</v>
      </c>
      <c r="C319" s="114"/>
      <c r="D319" s="98" t="s">
        <v>209</v>
      </c>
      <c r="E319" s="71">
        <v>12248.85</v>
      </c>
      <c r="F319" s="74">
        <v>12000</v>
      </c>
      <c r="G319" s="74">
        <v>12000</v>
      </c>
      <c r="H319" s="74"/>
      <c r="I319" s="75"/>
    </row>
    <row r="320" spans="1:9" ht="15.75" customHeight="1" x14ac:dyDescent="0.25">
      <c r="A320" s="112"/>
      <c r="B320" s="113">
        <v>3114</v>
      </c>
      <c r="C320" s="114"/>
      <c r="D320" s="98" t="s">
        <v>210</v>
      </c>
      <c r="E320" s="71">
        <v>3375.15</v>
      </c>
      <c r="F320" s="74">
        <v>6000</v>
      </c>
      <c r="G320" s="74">
        <v>6000</v>
      </c>
      <c r="H320" s="74"/>
      <c r="I320" s="75"/>
    </row>
    <row r="321" spans="1:9" ht="15.75" customHeight="1" x14ac:dyDescent="0.25">
      <c r="A321" s="126"/>
      <c r="B321" s="127">
        <v>312</v>
      </c>
      <c r="C321" s="128"/>
      <c r="D321" s="90" t="s">
        <v>211</v>
      </c>
      <c r="E321" s="103">
        <f>E322</f>
        <v>27170.47</v>
      </c>
      <c r="F321" s="104">
        <f>F322</f>
        <v>25000</v>
      </c>
      <c r="G321" s="104">
        <f>G322</f>
        <v>25000</v>
      </c>
      <c r="H321" s="104"/>
      <c r="I321" s="111"/>
    </row>
    <row r="322" spans="1:9" ht="15.75" customHeight="1" x14ac:dyDescent="0.25">
      <c r="A322" s="112"/>
      <c r="B322" s="113">
        <v>3121</v>
      </c>
      <c r="C322" s="114"/>
      <c r="D322" s="98" t="s">
        <v>211</v>
      </c>
      <c r="E322" s="71">
        <v>27170.47</v>
      </c>
      <c r="F322" s="74">
        <v>25000</v>
      </c>
      <c r="G322" s="74">
        <v>25000</v>
      </c>
      <c r="H322" s="74"/>
      <c r="I322" s="75"/>
    </row>
    <row r="323" spans="1:9" ht="15.75" customHeight="1" x14ac:dyDescent="0.25">
      <c r="A323" s="126"/>
      <c r="B323" s="127">
        <v>313</v>
      </c>
      <c r="C323" s="128"/>
      <c r="D323" s="90" t="s">
        <v>212</v>
      </c>
      <c r="E323" s="103">
        <f>E324+E325</f>
        <v>89701.1</v>
      </c>
      <c r="F323" s="104">
        <f>F324</f>
        <v>100000</v>
      </c>
      <c r="G323" s="104">
        <f>G324+G325</f>
        <v>100000</v>
      </c>
      <c r="H323" s="104"/>
      <c r="I323" s="111"/>
    </row>
    <row r="324" spans="1:9" ht="27" customHeight="1" x14ac:dyDescent="0.25">
      <c r="A324" s="112"/>
      <c r="B324" s="113">
        <v>3132</v>
      </c>
      <c r="C324" s="114"/>
      <c r="D324" s="98" t="s">
        <v>213</v>
      </c>
      <c r="E324" s="71">
        <v>89701.1</v>
      </c>
      <c r="F324" s="74">
        <v>100000</v>
      </c>
      <c r="G324" s="74">
        <v>100000</v>
      </c>
      <c r="H324" s="74"/>
      <c r="I324" s="75"/>
    </row>
    <row r="325" spans="1:9" ht="27.75" customHeight="1" x14ac:dyDescent="0.25">
      <c r="A325" s="112"/>
      <c r="B325" s="113">
        <v>3133</v>
      </c>
      <c r="C325" s="114"/>
      <c r="D325" s="98" t="s">
        <v>214</v>
      </c>
      <c r="E325" s="71">
        <v>0</v>
      </c>
      <c r="F325" s="74">
        <v>0</v>
      </c>
      <c r="G325" s="74">
        <v>0</v>
      </c>
      <c r="H325" s="74"/>
      <c r="I325" s="75"/>
    </row>
    <row r="326" spans="1:9" ht="15.75" customHeight="1" x14ac:dyDescent="0.25">
      <c r="A326" s="126"/>
      <c r="B326" s="127">
        <v>32</v>
      </c>
      <c r="C326" s="128"/>
      <c r="D326" s="90" t="s">
        <v>20</v>
      </c>
      <c r="E326" s="103">
        <f>E327+E331</f>
        <v>31199.59</v>
      </c>
      <c r="F326" s="104">
        <f>F327+F331</f>
        <v>33000</v>
      </c>
      <c r="G326" s="104">
        <f>G327+G331</f>
        <v>33000</v>
      </c>
      <c r="H326" s="104">
        <v>33000</v>
      </c>
      <c r="I326" s="111">
        <v>33000</v>
      </c>
    </row>
    <row r="327" spans="1:9" ht="15.75" customHeight="1" x14ac:dyDescent="0.25">
      <c r="A327" s="126"/>
      <c r="B327" s="127">
        <v>321</v>
      </c>
      <c r="C327" s="128"/>
      <c r="D327" s="90" t="s">
        <v>189</v>
      </c>
      <c r="E327" s="103">
        <f>E328</f>
        <v>29211.59</v>
      </c>
      <c r="F327" s="104">
        <f>F328</f>
        <v>30000</v>
      </c>
      <c r="G327" s="104">
        <f>G328</f>
        <v>30000</v>
      </c>
      <c r="H327" s="104"/>
      <c r="I327" s="111"/>
    </row>
    <row r="328" spans="1:9" ht="15.75" customHeight="1" x14ac:dyDescent="0.25">
      <c r="A328" s="112"/>
      <c r="B328" s="113">
        <v>3212</v>
      </c>
      <c r="C328" s="114"/>
      <c r="D328" s="98" t="s">
        <v>215</v>
      </c>
      <c r="E328" s="71">
        <v>29211.59</v>
      </c>
      <c r="F328" s="74">
        <v>30000</v>
      </c>
      <c r="G328" s="74">
        <v>30000</v>
      </c>
      <c r="H328" s="74"/>
      <c r="I328" s="75"/>
    </row>
    <row r="329" spans="1:9" ht="15.75" customHeight="1" x14ac:dyDescent="0.25">
      <c r="A329" s="126"/>
      <c r="B329" s="127">
        <v>323</v>
      </c>
      <c r="C329" s="128"/>
      <c r="D329" s="90" t="s">
        <v>119</v>
      </c>
      <c r="E329" s="103">
        <f>E330</f>
        <v>0</v>
      </c>
      <c r="F329" s="104">
        <f>F330</f>
        <v>0</v>
      </c>
      <c r="G329" s="104">
        <f>G330</f>
        <v>0</v>
      </c>
      <c r="H329" s="104"/>
      <c r="I329" s="111"/>
    </row>
    <row r="330" spans="1:9" ht="15.75" customHeight="1" x14ac:dyDescent="0.25">
      <c r="A330" s="112"/>
      <c r="B330" s="113">
        <v>3236</v>
      </c>
      <c r="C330" s="114"/>
      <c r="D330" s="98" t="s">
        <v>124</v>
      </c>
      <c r="E330" s="71">
        <v>0</v>
      </c>
      <c r="F330" s="74">
        <v>0</v>
      </c>
      <c r="G330" s="74">
        <v>0</v>
      </c>
      <c r="H330" s="74"/>
      <c r="I330" s="75"/>
    </row>
    <row r="331" spans="1:9" ht="26.25" customHeight="1" x14ac:dyDescent="0.25">
      <c r="A331" s="126"/>
      <c r="B331" s="127">
        <v>329</v>
      </c>
      <c r="C331" s="128"/>
      <c r="D331" s="90" t="s">
        <v>128</v>
      </c>
      <c r="E331" s="103">
        <f>E332+E333</f>
        <v>1988</v>
      </c>
      <c r="F331" s="104">
        <f>F332+F333</f>
        <v>3000</v>
      </c>
      <c r="G331" s="104">
        <f>G332+G333</f>
        <v>3000</v>
      </c>
      <c r="H331" s="104"/>
      <c r="I331" s="111"/>
    </row>
    <row r="332" spans="1:9" ht="15.75" customHeight="1" x14ac:dyDescent="0.25">
      <c r="A332" s="112"/>
      <c r="B332" s="113">
        <v>3295</v>
      </c>
      <c r="C332" s="114"/>
      <c r="D332" s="98" t="s">
        <v>216</v>
      </c>
      <c r="E332" s="71">
        <v>1988</v>
      </c>
      <c r="F332" s="74">
        <v>3000</v>
      </c>
      <c r="G332" s="74">
        <v>3000</v>
      </c>
      <c r="H332" s="74"/>
      <c r="I332" s="75"/>
    </row>
    <row r="333" spans="1:9" ht="15.75" customHeight="1" x14ac:dyDescent="0.25">
      <c r="A333" s="112"/>
      <c r="B333" s="113">
        <v>3296</v>
      </c>
      <c r="C333" s="114"/>
      <c r="D333" s="98" t="s">
        <v>151</v>
      </c>
      <c r="E333" s="71">
        <v>0</v>
      </c>
      <c r="F333" s="74">
        <v>0</v>
      </c>
      <c r="G333" s="74">
        <v>0</v>
      </c>
      <c r="H333" s="74"/>
      <c r="I333" s="75"/>
    </row>
    <row r="334" spans="1:9" ht="15.75" customHeight="1" x14ac:dyDescent="0.25">
      <c r="A334" s="126"/>
      <c r="B334" s="127">
        <v>34</v>
      </c>
      <c r="C334" s="128"/>
      <c r="D334" s="90" t="s">
        <v>68</v>
      </c>
      <c r="E334" s="103">
        <f t="shared" ref="E334:G335" si="42">E335</f>
        <v>0</v>
      </c>
      <c r="F334" s="104">
        <f t="shared" si="42"/>
        <v>0</v>
      </c>
      <c r="G334" s="104">
        <f t="shared" si="42"/>
        <v>0</v>
      </c>
      <c r="H334" s="104">
        <v>0</v>
      </c>
      <c r="I334" s="111">
        <v>0</v>
      </c>
    </row>
    <row r="335" spans="1:9" ht="15.75" customHeight="1" x14ac:dyDescent="0.25">
      <c r="A335" s="126"/>
      <c r="B335" s="127">
        <v>343</v>
      </c>
      <c r="C335" s="128"/>
      <c r="D335" s="90" t="s">
        <v>217</v>
      </c>
      <c r="E335" s="103">
        <f t="shared" si="42"/>
        <v>0</v>
      </c>
      <c r="F335" s="104">
        <f t="shared" si="42"/>
        <v>0</v>
      </c>
      <c r="G335" s="104">
        <f t="shared" si="42"/>
        <v>0</v>
      </c>
      <c r="H335" s="104"/>
      <c r="I335" s="111"/>
    </row>
    <row r="336" spans="1:9" ht="15.75" customHeight="1" x14ac:dyDescent="0.25">
      <c r="A336" s="112"/>
      <c r="B336" s="113">
        <v>3433</v>
      </c>
      <c r="C336" s="114"/>
      <c r="D336" s="98" t="s">
        <v>218</v>
      </c>
      <c r="E336" s="71">
        <v>0</v>
      </c>
      <c r="F336" s="74">
        <v>0</v>
      </c>
      <c r="G336" s="74">
        <v>0</v>
      </c>
      <c r="H336" s="74"/>
      <c r="I336" s="75"/>
    </row>
    <row r="337" spans="1:9" ht="15.75" customHeight="1" x14ac:dyDescent="0.25">
      <c r="A337" s="246" t="s">
        <v>152</v>
      </c>
      <c r="B337" s="247"/>
      <c r="C337" s="248"/>
      <c r="D337" s="149" t="s">
        <v>219</v>
      </c>
      <c r="E337" s="99">
        <f>E338+E345</f>
        <v>38509.99</v>
      </c>
      <c r="F337" s="100">
        <f>F338+F345</f>
        <v>55000</v>
      </c>
      <c r="G337" s="100">
        <f>G338+G345</f>
        <v>55000</v>
      </c>
      <c r="H337" s="100">
        <f>H340+H347</f>
        <v>55000</v>
      </c>
      <c r="I337" s="110">
        <f>I340+I347</f>
        <v>55000</v>
      </c>
    </row>
    <row r="338" spans="1:9" ht="18.75" customHeight="1" x14ac:dyDescent="0.25">
      <c r="A338" s="246" t="s">
        <v>197</v>
      </c>
      <c r="B338" s="247"/>
      <c r="C338" s="248"/>
      <c r="D338" s="149" t="s">
        <v>206</v>
      </c>
      <c r="E338" s="99">
        <f>E339</f>
        <v>35661.769999999997</v>
      </c>
      <c r="F338" s="100">
        <f>F339</f>
        <v>40000</v>
      </c>
      <c r="G338" s="100">
        <f>G339</f>
        <v>40000</v>
      </c>
      <c r="H338" s="100"/>
      <c r="I338" s="110"/>
    </row>
    <row r="339" spans="1:9" ht="15.75" customHeight="1" x14ac:dyDescent="0.25">
      <c r="A339" s="246">
        <v>3</v>
      </c>
      <c r="B339" s="247"/>
      <c r="C339" s="248"/>
      <c r="D339" s="149" t="s">
        <v>88</v>
      </c>
      <c r="E339" s="99">
        <f>E340</f>
        <v>35661.769999999997</v>
      </c>
      <c r="F339" s="100">
        <f t="shared" ref="F339:G342" si="43">F340</f>
        <v>40000</v>
      </c>
      <c r="G339" s="100">
        <f t="shared" si="43"/>
        <v>40000</v>
      </c>
      <c r="H339" s="100"/>
      <c r="I339" s="110"/>
    </row>
    <row r="340" spans="1:9" ht="15.75" customHeight="1" x14ac:dyDescent="0.25">
      <c r="A340" s="268">
        <v>32</v>
      </c>
      <c r="B340" s="269"/>
      <c r="C340" s="270"/>
      <c r="D340" s="151" t="s">
        <v>20</v>
      </c>
      <c r="E340" s="103">
        <f>E341+E342+E343</f>
        <v>35661.769999999997</v>
      </c>
      <c r="F340" s="104">
        <f t="shared" si="43"/>
        <v>40000</v>
      </c>
      <c r="G340" s="104">
        <f t="shared" si="43"/>
        <v>40000</v>
      </c>
      <c r="H340" s="104">
        <v>40000</v>
      </c>
      <c r="I340" s="111">
        <v>40000</v>
      </c>
    </row>
    <row r="341" spans="1:9" ht="15.75" customHeight="1" x14ac:dyDescent="0.25">
      <c r="A341" s="271">
        <v>322</v>
      </c>
      <c r="B341" s="272"/>
      <c r="C341" s="273"/>
      <c r="D341" s="95" t="s">
        <v>114</v>
      </c>
      <c r="E341" s="80">
        <v>0</v>
      </c>
      <c r="F341" s="96">
        <f t="shared" si="43"/>
        <v>40000</v>
      </c>
      <c r="G341" s="96">
        <f t="shared" si="43"/>
        <v>40000</v>
      </c>
      <c r="H341" s="96"/>
      <c r="I341" s="97"/>
    </row>
    <row r="342" spans="1:9" ht="15.75" customHeight="1" x14ac:dyDescent="0.25">
      <c r="A342" s="262">
        <v>3221</v>
      </c>
      <c r="B342" s="263"/>
      <c r="C342" s="264"/>
      <c r="D342" s="202" t="s">
        <v>235</v>
      </c>
      <c r="E342" s="203">
        <v>0</v>
      </c>
      <c r="F342" s="204">
        <f t="shared" si="43"/>
        <v>40000</v>
      </c>
      <c r="G342" s="204">
        <f t="shared" si="43"/>
        <v>40000</v>
      </c>
      <c r="H342" s="204"/>
      <c r="I342" s="205"/>
    </row>
    <row r="343" spans="1:9" ht="15.75" customHeight="1" x14ac:dyDescent="0.25">
      <c r="A343" s="262">
        <v>3222</v>
      </c>
      <c r="B343" s="263"/>
      <c r="C343" s="264"/>
      <c r="D343" s="98" t="s">
        <v>236</v>
      </c>
      <c r="E343" s="71">
        <v>35661.769999999997</v>
      </c>
      <c r="F343" s="74">
        <v>40000</v>
      </c>
      <c r="G343" s="74">
        <v>40000</v>
      </c>
      <c r="H343" s="74"/>
      <c r="I343" s="75"/>
    </row>
    <row r="344" spans="1:9" ht="15.75" customHeight="1" x14ac:dyDescent="0.25">
      <c r="A344" s="252" t="s">
        <v>316</v>
      </c>
      <c r="B344" s="292"/>
      <c r="C344" s="293"/>
      <c r="D344" s="95" t="s">
        <v>244</v>
      </c>
      <c r="E344" s="80">
        <f>E345</f>
        <v>2848.22</v>
      </c>
      <c r="F344" s="96">
        <f>F345</f>
        <v>15000</v>
      </c>
      <c r="G344" s="96">
        <f>G345</f>
        <v>15000</v>
      </c>
      <c r="H344" s="96"/>
      <c r="I344" s="97"/>
    </row>
    <row r="345" spans="1:9" ht="15" customHeight="1" x14ac:dyDescent="0.25">
      <c r="A345" s="289" t="s">
        <v>193</v>
      </c>
      <c r="B345" s="290"/>
      <c r="C345" s="291"/>
      <c r="D345" s="161" t="s">
        <v>194</v>
      </c>
      <c r="E345" s="162">
        <f t="shared" ref="E345:G348" si="44">E346</f>
        <v>2848.22</v>
      </c>
      <c r="F345" s="163">
        <f t="shared" si="44"/>
        <v>15000</v>
      </c>
      <c r="G345" s="163">
        <f t="shared" si="44"/>
        <v>15000</v>
      </c>
      <c r="H345" s="163"/>
      <c r="I345" s="164"/>
    </row>
    <row r="346" spans="1:9" ht="16.5" customHeight="1" x14ac:dyDescent="0.25">
      <c r="A346" s="165"/>
      <c r="B346" s="166">
        <v>3</v>
      </c>
      <c r="C346" s="167"/>
      <c r="D346" s="161" t="s">
        <v>88</v>
      </c>
      <c r="E346" s="162">
        <f t="shared" si="44"/>
        <v>2848.22</v>
      </c>
      <c r="F346" s="163">
        <f t="shared" si="44"/>
        <v>15000</v>
      </c>
      <c r="G346" s="163">
        <f t="shared" si="44"/>
        <v>15000</v>
      </c>
      <c r="H346" s="163"/>
      <c r="I346" s="164"/>
    </row>
    <row r="347" spans="1:9" ht="15.75" customHeight="1" x14ac:dyDescent="0.25">
      <c r="A347" s="165"/>
      <c r="B347" s="166">
        <v>32</v>
      </c>
      <c r="C347" s="167"/>
      <c r="D347" s="161" t="s">
        <v>20</v>
      </c>
      <c r="E347" s="162">
        <f t="shared" si="44"/>
        <v>2848.22</v>
      </c>
      <c r="F347" s="163">
        <f t="shared" si="44"/>
        <v>15000</v>
      </c>
      <c r="G347" s="163">
        <f t="shared" si="44"/>
        <v>15000</v>
      </c>
      <c r="H347" s="163">
        <v>15000</v>
      </c>
      <c r="I347" s="164">
        <v>15000</v>
      </c>
    </row>
    <row r="348" spans="1:9" ht="15.75" customHeight="1" x14ac:dyDescent="0.25">
      <c r="A348" s="146"/>
      <c r="B348" s="147">
        <v>322</v>
      </c>
      <c r="C348" s="148"/>
      <c r="D348" s="119" t="s">
        <v>114</v>
      </c>
      <c r="E348" s="120">
        <f t="shared" si="44"/>
        <v>2848.22</v>
      </c>
      <c r="F348" s="121">
        <f t="shared" si="44"/>
        <v>15000</v>
      </c>
      <c r="G348" s="121">
        <f t="shared" si="44"/>
        <v>15000</v>
      </c>
      <c r="H348" s="121"/>
      <c r="I348" s="122"/>
    </row>
    <row r="349" spans="1:9" ht="15.75" customHeight="1" x14ac:dyDescent="0.25">
      <c r="A349" s="137"/>
      <c r="B349" s="138">
        <v>3222</v>
      </c>
      <c r="C349" s="139"/>
      <c r="D349" s="98" t="s">
        <v>236</v>
      </c>
      <c r="E349" s="71">
        <v>2848.22</v>
      </c>
      <c r="F349" s="74">
        <v>15000</v>
      </c>
      <c r="G349" s="74">
        <v>15000</v>
      </c>
      <c r="H349" s="74"/>
      <c r="I349" s="75"/>
    </row>
    <row r="350" spans="1:9" ht="15.75" customHeight="1" x14ac:dyDescent="0.25">
      <c r="A350" s="246" t="s">
        <v>220</v>
      </c>
      <c r="B350" s="247"/>
      <c r="C350" s="248"/>
      <c r="D350" s="149" t="s">
        <v>221</v>
      </c>
      <c r="E350" s="99">
        <f>E351</f>
        <v>0</v>
      </c>
      <c r="F350" s="100">
        <f>F351+F361</f>
        <v>800</v>
      </c>
      <c r="G350" s="100">
        <f>G351</f>
        <v>0</v>
      </c>
      <c r="H350" s="100">
        <f>H353</f>
        <v>0</v>
      </c>
      <c r="I350" s="110">
        <f>I353</f>
        <v>0</v>
      </c>
    </row>
    <row r="351" spans="1:9" ht="27.75" customHeight="1" x14ac:dyDescent="0.25">
      <c r="A351" s="246" t="s">
        <v>222</v>
      </c>
      <c r="B351" s="247"/>
      <c r="C351" s="248"/>
      <c r="D351" s="149" t="s">
        <v>223</v>
      </c>
      <c r="E351" s="99">
        <f>E352</f>
        <v>0</v>
      </c>
      <c r="F351" s="100">
        <f>F352</f>
        <v>0</v>
      </c>
      <c r="G351" s="100">
        <f>G352</f>
        <v>0</v>
      </c>
      <c r="H351" s="100"/>
      <c r="I351" s="110"/>
    </row>
    <row r="352" spans="1:9" ht="27" customHeight="1" x14ac:dyDescent="0.25">
      <c r="A352" s="140"/>
      <c r="B352" s="141">
        <v>4</v>
      </c>
      <c r="C352" s="142"/>
      <c r="D352" s="149" t="s">
        <v>11</v>
      </c>
      <c r="E352" s="99">
        <f>E353</f>
        <v>0</v>
      </c>
      <c r="F352" s="100">
        <f>F353</f>
        <v>0</v>
      </c>
      <c r="G352" s="100">
        <f>G353</f>
        <v>0</v>
      </c>
      <c r="H352" s="100"/>
      <c r="I352" s="110"/>
    </row>
    <row r="353" spans="1:9" ht="27.75" customHeight="1" x14ac:dyDescent="0.25">
      <c r="A353" s="140"/>
      <c r="B353" s="141">
        <v>42</v>
      </c>
      <c r="C353" s="142"/>
      <c r="D353" s="149" t="s">
        <v>178</v>
      </c>
      <c r="E353" s="99">
        <f>E354</f>
        <v>0</v>
      </c>
      <c r="F353" s="100">
        <f>F355</f>
        <v>0</v>
      </c>
      <c r="G353" s="100">
        <f>G354+G359</f>
        <v>0</v>
      </c>
      <c r="H353" s="100">
        <v>0</v>
      </c>
      <c r="I353" s="110">
        <v>0</v>
      </c>
    </row>
    <row r="354" spans="1:9" ht="15.75" customHeight="1" x14ac:dyDescent="0.25">
      <c r="A354" s="146"/>
      <c r="B354" s="147">
        <v>422</v>
      </c>
      <c r="C354" s="148"/>
      <c r="D354" s="119" t="s">
        <v>169</v>
      </c>
      <c r="E354" s="120">
        <f>E355+E356+E357+E358</f>
        <v>0</v>
      </c>
      <c r="F354" s="121">
        <f>F355+F356+F357+F358</f>
        <v>0</v>
      </c>
      <c r="G354" s="121">
        <f>G355+G356+G357+G358</f>
        <v>0</v>
      </c>
      <c r="H354" s="121"/>
      <c r="I354" s="122"/>
    </row>
    <row r="355" spans="1:9" ht="15.75" customHeight="1" x14ac:dyDescent="0.25">
      <c r="A355" s="112"/>
      <c r="B355" s="113">
        <v>4221</v>
      </c>
      <c r="C355" s="114"/>
      <c r="D355" s="98" t="s">
        <v>170</v>
      </c>
      <c r="E355" s="71">
        <v>0</v>
      </c>
      <c r="F355" s="74">
        <v>0</v>
      </c>
      <c r="G355" s="74">
        <v>0</v>
      </c>
      <c r="H355" s="74"/>
      <c r="I355" s="75"/>
    </row>
    <row r="356" spans="1:9" ht="15.75" customHeight="1" x14ac:dyDescent="0.25">
      <c r="A356" s="112"/>
      <c r="B356" s="113">
        <v>4223</v>
      </c>
      <c r="C356" s="114"/>
      <c r="D356" s="98" t="s">
        <v>171</v>
      </c>
      <c r="E356" s="71">
        <v>0</v>
      </c>
      <c r="F356" s="74">
        <v>0</v>
      </c>
      <c r="G356" s="74">
        <v>0</v>
      </c>
      <c r="H356" s="74"/>
      <c r="I356" s="75"/>
    </row>
    <row r="357" spans="1:9" ht="15.75" customHeight="1" x14ac:dyDescent="0.25">
      <c r="A357" s="112"/>
      <c r="B357" s="113">
        <v>4226</v>
      </c>
      <c r="C357" s="114"/>
      <c r="D357" s="98" t="s">
        <v>172</v>
      </c>
      <c r="E357" s="71">
        <v>0</v>
      </c>
      <c r="F357" s="74">
        <v>0</v>
      </c>
      <c r="G357" s="74">
        <v>0</v>
      </c>
      <c r="H357" s="74"/>
      <c r="I357" s="75"/>
    </row>
    <row r="358" spans="1:9" ht="28.5" customHeight="1" x14ac:dyDescent="0.25">
      <c r="A358" s="112"/>
      <c r="B358" s="113">
        <v>4227</v>
      </c>
      <c r="C358" s="114"/>
      <c r="D358" s="98" t="s">
        <v>173</v>
      </c>
      <c r="E358" s="71">
        <v>0</v>
      </c>
      <c r="F358" s="74">
        <v>0</v>
      </c>
      <c r="G358" s="74">
        <v>0</v>
      </c>
      <c r="H358" s="74"/>
      <c r="I358" s="75"/>
    </row>
    <row r="359" spans="1:9" ht="33" customHeight="1" x14ac:dyDescent="0.25">
      <c r="A359" s="146"/>
      <c r="B359" s="147">
        <v>424</v>
      </c>
      <c r="C359" s="148"/>
      <c r="D359" s="119" t="s">
        <v>179</v>
      </c>
      <c r="E359" s="120">
        <f>E360</f>
        <v>0</v>
      </c>
      <c r="F359" s="121">
        <f>F360</f>
        <v>0</v>
      </c>
      <c r="G359" s="121">
        <f>G360</f>
        <v>0</v>
      </c>
      <c r="H359" s="121"/>
      <c r="I359" s="122"/>
    </row>
    <row r="360" spans="1:9" ht="15.75" customHeight="1" x14ac:dyDescent="0.25">
      <c r="A360" s="112"/>
      <c r="B360" s="113">
        <v>4241</v>
      </c>
      <c r="C360" s="114"/>
      <c r="D360" s="98" t="s">
        <v>180</v>
      </c>
      <c r="E360" s="71">
        <v>0</v>
      </c>
      <c r="F360" s="74">
        <v>0</v>
      </c>
      <c r="G360" s="74">
        <v>0</v>
      </c>
      <c r="H360" s="74"/>
      <c r="I360" s="75"/>
    </row>
    <row r="361" spans="1:9" ht="15.75" customHeight="1" x14ac:dyDescent="0.25">
      <c r="A361" s="246" t="s">
        <v>224</v>
      </c>
      <c r="B361" s="247"/>
      <c r="C361" s="248"/>
      <c r="D361" s="149" t="s">
        <v>206</v>
      </c>
      <c r="E361" s="99">
        <f t="shared" ref="E361:G362" si="45">E362</f>
        <v>0</v>
      </c>
      <c r="F361" s="100">
        <f t="shared" si="45"/>
        <v>800</v>
      </c>
      <c r="G361" s="100">
        <f t="shared" si="45"/>
        <v>800</v>
      </c>
      <c r="H361" s="100">
        <f>H363</f>
        <v>800</v>
      </c>
      <c r="I361" s="110">
        <f>I363</f>
        <v>800</v>
      </c>
    </row>
    <row r="362" spans="1:9" ht="30" customHeight="1" x14ac:dyDescent="0.25">
      <c r="A362" s="140"/>
      <c r="B362" s="141">
        <v>4</v>
      </c>
      <c r="C362" s="142"/>
      <c r="D362" s="149" t="s">
        <v>11</v>
      </c>
      <c r="E362" s="99">
        <f t="shared" si="45"/>
        <v>0</v>
      </c>
      <c r="F362" s="100">
        <f t="shared" si="45"/>
        <v>800</v>
      </c>
      <c r="G362" s="100">
        <f t="shared" si="45"/>
        <v>800</v>
      </c>
      <c r="H362" s="100"/>
      <c r="I362" s="110"/>
    </row>
    <row r="363" spans="1:9" ht="28.5" customHeight="1" x14ac:dyDescent="0.25">
      <c r="A363" s="140"/>
      <c r="B363" s="141">
        <v>42</v>
      </c>
      <c r="C363" s="142"/>
      <c r="D363" s="149" t="s">
        <v>178</v>
      </c>
      <c r="E363" s="99">
        <f>E364+E369</f>
        <v>0</v>
      </c>
      <c r="F363" s="100">
        <f>F364+F369</f>
        <v>800</v>
      </c>
      <c r="G363" s="100">
        <f>G364+G369</f>
        <v>800</v>
      </c>
      <c r="H363" s="100">
        <v>800</v>
      </c>
      <c r="I363" s="110">
        <v>800</v>
      </c>
    </row>
    <row r="364" spans="1:9" ht="15.75" customHeight="1" x14ac:dyDescent="0.25">
      <c r="A364" s="143"/>
      <c r="B364" s="144">
        <v>422</v>
      </c>
      <c r="C364" s="145"/>
      <c r="D364" s="151" t="s">
        <v>169</v>
      </c>
      <c r="E364" s="103">
        <f>E365+E366+E367+E368</f>
        <v>0</v>
      </c>
      <c r="F364" s="104">
        <f>F365+F366+F367+F368</f>
        <v>0</v>
      </c>
      <c r="G364" s="104">
        <f>G365</f>
        <v>0</v>
      </c>
      <c r="H364" s="104"/>
      <c r="I364" s="111"/>
    </row>
    <row r="365" spans="1:9" ht="15.75" customHeight="1" x14ac:dyDescent="0.25">
      <c r="A365" s="112"/>
      <c r="B365" s="113">
        <v>4221</v>
      </c>
      <c r="C365" s="114"/>
      <c r="D365" s="98" t="s">
        <v>170</v>
      </c>
      <c r="E365" s="71">
        <v>0</v>
      </c>
      <c r="F365" s="74">
        <v>0</v>
      </c>
      <c r="G365" s="74">
        <v>0</v>
      </c>
      <c r="H365" s="74"/>
      <c r="I365" s="75"/>
    </row>
    <row r="366" spans="1:9" ht="15.75" customHeight="1" x14ac:dyDescent="0.25">
      <c r="A366" s="112"/>
      <c r="B366" s="113">
        <v>4223</v>
      </c>
      <c r="C366" s="114"/>
      <c r="D366" s="98" t="s">
        <v>171</v>
      </c>
      <c r="E366" s="71">
        <v>0</v>
      </c>
      <c r="F366" s="74">
        <v>0</v>
      </c>
      <c r="G366" s="74">
        <v>0</v>
      </c>
      <c r="H366" s="74"/>
      <c r="I366" s="75"/>
    </row>
    <row r="367" spans="1:9" ht="15.75" customHeight="1" x14ac:dyDescent="0.25">
      <c r="A367" s="112"/>
      <c r="B367" s="113">
        <v>4226</v>
      </c>
      <c r="C367" s="114"/>
      <c r="D367" s="98" t="s">
        <v>172</v>
      </c>
      <c r="E367" s="71">
        <v>0</v>
      </c>
      <c r="F367" s="74">
        <f>F368</f>
        <v>0</v>
      </c>
      <c r="G367" s="74">
        <v>0</v>
      </c>
      <c r="H367" s="74"/>
      <c r="I367" s="75"/>
    </row>
    <row r="368" spans="1:9" ht="27.75" customHeight="1" x14ac:dyDescent="0.25">
      <c r="A368" s="112"/>
      <c r="B368" s="113">
        <v>4227</v>
      </c>
      <c r="C368" s="114"/>
      <c r="D368" s="98" t="s">
        <v>173</v>
      </c>
      <c r="E368" s="71">
        <v>0</v>
      </c>
      <c r="F368" s="74">
        <v>0</v>
      </c>
      <c r="G368" s="74">
        <v>0</v>
      </c>
      <c r="H368" s="74"/>
      <c r="I368" s="75"/>
    </row>
    <row r="369" spans="1:9" ht="32.25" customHeight="1" x14ac:dyDescent="0.25">
      <c r="A369" s="143"/>
      <c r="B369" s="144">
        <v>424</v>
      </c>
      <c r="C369" s="145"/>
      <c r="D369" s="151" t="s">
        <v>179</v>
      </c>
      <c r="E369" s="103">
        <f>E370</f>
        <v>0</v>
      </c>
      <c r="F369" s="104">
        <f>F370</f>
        <v>800</v>
      </c>
      <c r="G369" s="104">
        <f>G370</f>
        <v>800</v>
      </c>
      <c r="H369" s="104"/>
      <c r="I369" s="111"/>
    </row>
    <row r="370" spans="1:9" ht="15.75" customHeight="1" x14ac:dyDescent="0.25">
      <c r="A370" s="112"/>
      <c r="B370" s="113">
        <v>4241</v>
      </c>
      <c r="C370" s="114"/>
      <c r="D370" s="98" t="s">
        <v>180</v>
      </c>
      <c r="E370" s="71">
        <v>0</v>
      </c>
      <c r="F370" s="74">
        <v>800</v>
      </c>
      <c r="G370" s="74">
        <v>800</v>
      </c>
      <c r="H370" s="74"/>
      <c r="I370" s="75"/>
    </row>
    <row r="371" spans="1:9" ht="15.75" customHeight="1" x14ac:dyDescent="0.25">
      <c r="A371" s="246" t="s">
        <v>225</v>
      </c>
      <c r="B371" s="247"/>
      <c r="C371" s="248"/>
      <c r="D371" s="149" t="s">
        <v>312</v>
      </c>
      <c r="E371" s="99">
        <f>E372+E378</f>
        <v>518.42999999999995</v>
      </c>
      <c r="F371" s="100">
        <f t="shared" ref="F371:G374" si="46">F372</f>
        <v>0</v>
      </c>
      <c r="G371" s="100">
        <f>G372+G378</f>
        <v>18000</v>
      </c>
      <c r="H371" s="100">
        <f>H373</f>
        <v>3600</v>
      </c>
      <c r="I371" s="110">
        <f>I373</f>
        <v>3600</v>
      </c>
    </row>
    <row r="372" spans="1:9" ht="15.75" customHeight="1" x14ac:dyDescent="0.25">
      <c r="A372" s="271">
        <v>3</v>
      </c>
      <c r="B372" s="272"/>
      <c r="C372" s="273"/>
      <c r="D372" s="95" t="s">
        <v>9</v>
      </c>
      <c r="E372" s="80">
        <f>E373</f>
        <v>10.43</v>
      </c>
      <c r="F372" s="96">
        <f t="shared" si="46"/>
        <v>0</v>
      </c>
      <c r="G372" s="96">
        <f t="shared" si="46"/>
        <v>3600</v>
      </c>
      <c r="H372" s="96"/>
      <c r="I372" s="97"/>
    </row>
    <row r="373" spans="1:9" ht="15.75" customHeight="1" x14ac:dyDescent="0.25">
      <c r="A373" s="271">
        <v>32</v>
      </c>
      <c r="B373" s="272"/>
      <c r="C373" s="273"/>
      <c r="D373" s="95" t="s">
        <v>20</v>
      </c>
      <c r="E373" s="80">
        <f>E374</f>
        <v>10.43</v>
      </c>
      <c r="F373" s="96">
        <f t="shared" si="46"/>
        <v>0</v>
      </c>
      <c r="G373" s="96">
        <f t="shared" si="46"/>
        <v>3600</v>
      </c>
      <c r="H373" s="96">
        <v>3600</v>
      </c>
      <c r="I373" s="97">
        <v>3600</v>
      </c>
    </row>
    <row r="374" spans="1:9" ht="15.75" customHeight="1" x14ac:dyDescent="0.25">
      <c r="A374" s="271">
        <v>322</v>
      </c>
      <c r="B374" s="272"/>
      <c r="C374" s="273"/>
      <c r="D374" s="95" t="s">
        <v>114</v>
      </c>
      <c r="E374" s="80">
        <f>E375+E377</f>
        <v>10.43</v>
      </c>
      <c r="F374" s="96">
        <f t="shared" si="46"/>
        <v>0</v>
      </c>
      <c r="G374" s="96">
        <f>G376</f>
        <v>3600</v>
      </c>
      <c r="H374" s="96"/>
      <c r="I374" s="97"/>
    </row>
    <row r="375" spans="1:9" ht="17.25" customHeight="1" x14ac:dyDescent="0.25">
      <c r="A375" s="262">
        <v>3221</v>
      </c>
      <c r="B375" s="263"/>
      <c r="C375" s="264"/>
      <c r="D375" s="98" t="s">
        <v>235</v>
      </c>
      <c r="E375" s="71">
        <v>0</v>
      </c>
      <c r="F375" s="74">
        <v>0</v>
      </c>
      <c r="G375" s="74">
        <v>0</v>
      </c>
      <c r="H375" s="74"/>
      <c r="I375" s="75"/>
    </row>
    <row r="376" spans="1:9" ht="17.25" customHeight="1" x14ac:dyDescent="0.25">
      <c r="A376" s="218"/>
      <c r="B376" s="219">
        <v>3223</v>
      </c>
      <c r="C376" s="220"/>
      <c r="D376" s="98" t="s">
        <v>143</v>
      </c>
      <c r="E376" s="71">
        <v>0</v>
      </c>
      <c r="F376" s="74">
        <v>0</v>
      </c>
      <c r="G376" s="74">
        <v>3600</v>
      </c>
      <c r="H376" s="74"/>
      <c r="I376" s="75"/>
    </row>
    <row r="377" spans="1:9" ht="27" customHeight="1" x14ac:dyDescent="0.25">
      <c r="A377" s="206"/>
      <c r="B377" s="207">
        <v>3299</v>
      </c>
      <c r="C377" s="208"/>
      <c r="D377" s="98" t="s">
        <v>128</v>
      </c>
      <c r="E377" s="71">
        <v>10.43</v>
      </c>
      <c r="F377" s="74">
        <v>0</v>
      </c>
      <c r="G377" s="74">
        <v>0</v>
      </c>
      <c r="H377" s="74"/>
      <c r="I377" s="75"/>
    </row>
    <row r="378" spans="1:9" ht="32.25" customHeight="1" x14ac:dyDescent="0.25">
      <c r="A378" s="261">
        <v>4</v>
      </c>
      <c r="B378" s="253"/>
      <c r="C378" s="254"/>
      <c r="D378" s="149" t="s">
        <v>11</v>
      </c>
      <c r="E378" s="99">
        <f t="shared" ref="E378:G383" si="47">E379</f>
        <v>508</v>
      </c>
      <c r="F378" s="100">
        <f t="shared" si="47"/>
        <v>0</v>
      </c>
      <c r="G378" s="100">
        <f t="shared" si="47"/>
        <v>14400</v>
      </c>
      <c r="H378" s="100">
        <f>H379</f>
        <v>14400</v>
      </c>
      <c r="I378" s="110">
        <f>I379</f>
        <v>14400</v>
      </c>
    </row>
    <row r="379" spans="1:9" ht="30.75" customHeight="1" x14ac:dyDescent="0.25">
      <c r="A379" s="261">
        <v>42</v>
      </c>
      <c r="B379" s="253"/>
      <c r="C379" s="254"/>
      <c r="D379" s="149" t="s">
        <v>178</v>
      </c>
      <c r="E379" s="99">
        <f>E380+E383</f>
        <v>508</v>
      </c>
      <c r="F379" s="100">
        <f>F383</f>
        <v>0</v>
      </c>
      <c r="G379" s="100">
        <f>G380</f>
        <v>14400</v>
      </c>
      <c r="H379" s="100">
        <v>14400</v>
      </c>
      <c r="I379" s="110">
        <v>14400</v>
      </c>
    </row>
    <row r="380" spans="1:9" ht="30.75" customHeight="1" x14ac:dyDescent="0.25">
      <c r="A380" s="252">
        <v>422</v>
      </c>
      <c r="B380" s="253"/>
      <c r="C380" s="254"/>
      <c r="D380" s="95" t="s">
        <v>169</v>
      </c>
      <c r="E380" s="80">
        <f>E381+E382</f>
        <v>500.41</v>
      </c>
      <c r="F380" s="96">
        <f>F381+F382</f>
        <v>0</v>
      </c>
      <c r="G380" s="214">
        <f>G381+G382</f>
        <v>14400</v>
      </c>
      <c r="H380" s="96"/>
      <c r="I380" s="97"/>
    </row>
    <row r="381" spans="1:9" ht="30.75" customHeight="1" x14ac:dyDescent="0.25">
      <c r="A381" s="255">
        <v>4221</v>
      </c>
      <c r="B381" s="256"/>
      <c r="C381" s="257"/>
      <c r="D381" s="98" t="s">
        <v>170</v>
      </c>
      <c r="E381" s="71">
        <v>132.5</v>
      </c>
      <c r="F381" s="74">
        <v>0</v>
      </c>
      <c r="G381" s="215">
        <v>14400</v>
      </c>
      <c r="H381" s="74"/>
      <c r="I381" s="75"/>
    </row>
    <row r="382" spans="1:9" ht="30.75" customHeight="1" x14ac:dyDescent="0.25">
      <c r="A382" s="258">
        <v>4227</v>
      </c>
      <c r="B382" s="259"/>
      <c r="C382" s="260"/>
      <c r="D382" s="98" t="s">
        <v>173</v>
      </c>
      <c r="E382" s="71">
        <v>367.91</v>
      </c>
      <c r="F382" s="74">
        <v>0</v>
      </c>
      <c r="G382" s="215">
        <v>0</v>
      </c>
      <c r="H382" s="74"/>
      <c r="I382" s="75"/>
    </row>
    <row r="383" spans="1:9" ht="29.25" customHeight="1" x14ac:dyDescent="0.25">
      <c r="A383" s="168"/>
      <c r="B383" s="144">
        <v>424</v>
      </c>
      <c r="C383" s="145"/>
      <c r="D383" s="151" t="s">
        <v>179</v>
      </c>
      <c r="E383" s="103">
        <f t="shared" si="47"/>
        <v>7.59</v>
      </c>
      <c r="F383" s="104">
        <f t="shared" si="47"/>
        <v>0</v>
      </c>
      <c r="G383" s="175">
        <f t="shared" si="47"/>
        <v>0</v>
      </c>
      <c r="H383" s="104"/>
      <c r="I383" s="111"/>
    </row>
    <row r="384" spans="1:9" ht="15.75" customHeight="1" x14ac:dyDescent="0.25">
      <c r="A384" s="112"/>
      <c r="B384" s="113">
        <v>4241</v>
      </c>
      <c r="C384" s="114"/>
      <c r="D384" s="98" t="s">
        <v>180</v>
      </c>
      <c r="E384" s="71">
        <v>7.59</v>
      </c>
      <c r="F384" s="74">
        <v>0</v>
      </c>
      <c r="G384" s="74">
        <v>0</v>
      </c>
      <c r="H384" s="74"/>
      <c r="I384" s="75"/>
    </row>
    <row r="385" spans="1:9" ht="29.25" customHeight="1" x14ac:dyDescent="0.25">
      <c r="A385" s="246" t="s">
        <v>226</v>
      </c>
      <c r="B385" s="247"/>
      <c r="C385" s="248"/>
      <c r="D385" s="149" t="s">
        <v>227</v>
      </c>
      <c r="E385" s="99">
        <f>E386</f>
        <v>12761.73</v>
      </c>
      <c r="F385" s="100">
        <f>F386</f>
        <v>12000</v>
      </c>
      <c r="G385" s="100">
        <f>G386+G391</f>
        <v>12000</v>
      </c>
      <c r="H385" s="100">
        <f>H387+H392</f>
        <v>12000</v>
      </c>
      <c r="I385" s="110">
        <f>I387+I392</f>
        <v>12000</v>
      </c>
    </row>
    <row r="386" spans="1:9" ht="15.75" customHeight="1" x14ac:dyDescent="0.25">
      <c r="A386" s="246" t="s">
        <v>205</v>
      </c>
      <c r="B386" s="247"/>
      <c r="C386" s="248"/>
      <c r="D386" s="149" t="s">
        <v>206</v>
      </c>
      <c r="E386" s="99">
        <f>E387+E391</f>
        <v>12761.73</v>
      </c>
      <c r="F386" s="100">
        <f>F387+F391</f>
        <v>12000</v>
      </c>
      <c r="G386" s="100">
        <f>G387</f>
        <v>10000</v>
      </c>
      <c r="H386" s="100"/>
      <c r="I386" s="110"/>
    </row>
    <row r="387" spans="1:9" ht="15.75" customHeight="1" x14ac:dyDescent="0.25">
      <c r="A387" s="140"/>
      <c r="B387" s="141">
        <v>3</v>
      </c>
      <c r="C387" s="142"/>
      <c r="D387" s="149" t="s">
        <v>88</v>
      </c>
      <c r="E387" s="99">
        <f t="shared" ref="E387:F389" si="48">E388</f>
        <v>11648.99</v>
      </c>
      <c r="F387" s="100">
        <f t="shared" si="48"/>
        <v>10000</v>
      </c>
      <c r="G387" s="100">
        <f>G388</f>
        <v>10000</v>
      </c>
      <c r="H387" s="100">
        <v>10000</v>
      </c>
      <c r="I387" s="110">
        <v>10000</v>
      </c>
    </row>
    <row r="388" spans="1:9" ht="15.75" customHeight="1" x14ac:dyDescent="0.25">
      <c r="A388" s="140"/>
      <c r="B388" s="141">
        <v>37</v>
      </c>
      <c r="C388" s="142"/>
      <c r="D388" s="149" t="s">
        <v>201</v>
      </c>
      <c r="E388" s="99">
        <f t="shared" si="48"/>
        <v>11648.99</v>
      </c>
      <c r="F388" s="100">
        <f t="shared" si="48"/>
        <v>10000</v>
      </c>
      <c r="G388" s="100">
        <f>G389</f>
        <v>10000</v>
      </c>
      <c r="H388" s="100"/>
      <c r="I388" s="110"/>
    </row>
    <row r="389" spans="1:9" ht="25.5" customHeight="1" x14ac:dyDescent="0.25">
      <c r="A389" s="143"/>
      <c r="B389" s="144">
        <v>372</v>
      </c>
      <c r="C389" s="145"/>
      <c r="D389" s="151" t="s">
        <v>202</v>
      </c>
      <c r="E389" s="103">
        <f t="shared" si="48"/>
        <v>11648.99</v>
      </c>
      <c r="F389" s="104">
        <f t="shared" si="48"/>
        <v>10000</v>
      </c>
      <c r="G389" s="104">
        <f>G390</f>
        <v>10000</v>
      </c>
      <c r="H389" s="104"/>
      <c r="I389" s="111"/>
    </row>
    <row r="390" spans="1:9" ht="15.75" customHeight="1" x14ac:dyDescent="0.25">
      <c r="A390" s="112"/>
      <c r="B390" s="113">
        <v>3722</v>
      </c>
      <c r="C390" s="114"/>
      <c r="D390" s="98" t="s">
        <v>203</v>
      </c>
      <c r="E390" s="71">
        <v>11648.99</v>
      </c>
      <c r="F390" s="74">
        <v>10000</v>
      </c>
      <c r="G390" s="74">
        <v>10000</v>
      </c>
      <c r="H390" s="74"/>
      <c r="I390" s="75"/>
    </row>
    <row r="391" spans="1:9" ht="32.25" customHeight="1" x14ac:dyDescent="0.25">
      <c r="A391" s="143"/>
      <c r="B391" s="144">
        <v>4</v>
      </c>
      <c r="C391" s="145"/>
      <c r="D391" s="151" t="s">
        <v>11</v>
      </c>
      <c r="E391" s="103">
        <f t="shared" ref="E391:G393" si="49">E392</f>
        <v>1112.74</v>
      </c>
      <c r="F391" s="104">
        <f t="shared" si="49"/>
        <v>2000</v>
      </c>
      <c r="G391" s="104">
        <f t="shared" si="49"/>
        <v>2000</v>
      </c>
      <c r="H391" s="104"/>
      <c r="I391" s="111"/>
    </row>
    <row r="392" spans="1:9" ht="38.25" customHeight="1" x14ac:dyDescent="0.25">
      <c r="A392" s="143"/>
      <c r="B392" s="144">
        <v>42</v>
      </c>
      <c r="C392" s="145"/>
      <c r="D392" s="151" t="s">
        <v>178</v>
      </c>
      <c r="E392" s="103">
        <f t="shared" si="49"/>
        <v>1112.74</v>
      </c>
      <c r="F392" s="104">
        <f t="shared" si="49"/>
        <v>2000</v>
      </c>
      <c r="G392" s="104">
        <f t="shared" si="49"/>
        <v>2000</v>
      </c>
      <c r="H392" s="104">
        <v>2000</v>
      </c>
      <c r="I392" s="111">
        <v>2000</v>
      </c>
    </row>
    <row r="393" spans="1:9" ht="30" customHeight="1" x14ac:dyDescent="0.25">
      <c r="A393" s="154"/>
      <c r="B393" s="155">
        <v>424</v>
      </c>
      <c r="C393" s="156"/>
      <c r="D393" s="151" t="s">
        <v>179</v>
      </c>
      <c r="E393" s="158">
        <f t="shared" si="49"/>
        <v>1112.74</v>
      </c>
      <c r="F393" s="159">
        <f t="shared" si="49"/>
        <v>2000</v>
      </c>
      <c r="G393" s="159">
        <f t="shared" si="49"/>
        <v>2000</v>
      </c>
      <c r="H393" s="159"/>
      <c r="I393" s="160"/>
    </row>
    <row r="394" spans="1:9" ht="15.75" customHeight="1" x14ac:dyDescent="0.25">
      <c r="A394" s="112"/>
      <c r="B394" s="113">
        <v>4241</v>
      </c>
      <c r="C394" s="114"/>
      <c r="D394" s="98" t="s">
        <v>180</v>
      </c>
      <c r="E394" s="71">
        <v>1112.74</v>
      </c>
      <c r="F394" s="74">
        <v>2000</v>
      </c>
      <c r="G394" s="74">
        <v>2000</v>
      </c>
      <c r="H394" s="74"/>
      <c r="I394" s="75"/>
    </row>
    <row r="395" spans="1:9" ht="29.25" customHeight="1" x14ac:dyDescent="0.25">
      <c r="A395" s="246" t="s">
        <v>228</v>
      </c>
      <c r="B395" s="247"/>
      <c r="C395" s="248"/>
      <c r="D395" s="149" t="s">
        <v>229</v>
      </c>
      <c r="E395" s="99">
        <f t="shared" ref="E395:G399" si="50">E396</f>
        <v>0</v>
      </c>
      <c r="F395" s="100">
        <f t="shared" si="50"/>
        <v>0</v>
      </c>
      <c r="G395" s="100">
        <f t="shared" si="50"/>
        <v>0</v>
      </c>
      <c r="H395" s="100">
        <f>H397</f>
        <v>0</v>
      </c>
      <c r="I395" s="110">
        <f>I397</f>
        <v>0</v>
      </c>
    </row>
    <row r="396" spans="1:9" ht="15.75" customHeight="1" x14ac:dyDescent="0.25">
      <c r="A396" s="246" t="s">
        <v>205</v>
      </c>
      <c r="B396" s="247"/>
      <c r="C396" s="248"/>
      <c r="D396" s="149" t="s">
        <v>206</v>
      </c>
      <c r="E396" s="99">
        <f t="shared" si="50"/>
        <v>0</v>
      </c>
      <c r="F396" s="100">
        <f t="shared" si="50"/>
        <v>0</v>
      </c>
      <c r="G396" s="100">
        <f t="shared" si="50"/>
        <v>0</v>
      </c>
      <c r="H396" s="100"/>
      <c r="I396" s="110"/>
    </row>
    <row r="397" spans="1:9" ht="15.75" customHeight="1" x14ac:dyDescent="0.25">
      <c r="A397" s="140"/>
      <c r="B397" s="141">
        <v>3</v>
      </c>
      <c r="C397" s="142"/>
      <c r="D397" s="149" t="s">
        <v>88</v>
      </c>
      <c r="E397" s="99">
        <f t="shared" si="50"/>
        <v>0</v>
      </c>
      <c r="F397" s="100">
        <f t="shared" si="50"/>
        <v>0</v>
      </c>
      <c r="G397" s="100">
        <f t="shared" si="50"/>
        <v>0</v>
      </c>
      <c r="H397" s="100">
        <v>0</v>
      </c>
      <c r="I397" s="110">
        <v>0</v>
      </c>
    </row>
    <row r="398" spans="1:9" ht="15.75" customHeight="1" x14ac:dyDescent="0.25">
      <c r="A398" s="140"/>
      <c r="B398" s="141">
        <v>32</v>
      </c>
      <c r="C398" s="142"/>
      <c r="D398" s="149" t="s">
        <v>20</v>
      </c>
      <c r="E398" s="99">
        <f t="shared" si="50"/>
        <v>0</v>
      </c>
      <c r="F398" s="100">
        <f t="shared" si="50"/>
        <v>0</v>
      </c>
      <c r="G398" s="100">
        <f t="shared" si="50"/>
        <v>0</v>
      </c>
      <c r="H398" s="100"/>
      <c r="I398" s="110"/>
    </row>
    <row r="399" spans="1:9" ht="15.75" customHeight="1" x14ac:dyDescent="0.25">
      <c r="A399" s="143"/>
      <c r="B399" s="144">
        <v>323</v>
      </c>
      <c r="C399" s="145"/>
      <c r="D399" s="151" t="s">
        <v>119</v>
      </c>
      <c r="E399" s="103">
        <f t="shared" si="50"/>
        <v>0</v>
      </c>
      <c r="F399" s="104">
        <f t="shared" si="50"/>
        <v>0</v>
      </c>
      <c r="G399" s="104">
        <f t="shared" si="50"/>
        <v>0</v>
      </c>
      <c r="H399" s="104"/>
      <c r="I399" s="111"/>
    </row>
    <row r="400" spans="1:9" ht="15.75" customHeight="1" x14ac:dyDescent="0.25">
      <c r="A400" s="112"/>
      <c r="B400" s="113">
        <v>3231</v>
      </c>
      <c r="C400" s="114"/>
      <c r="D400" s="98" t="s">
        <v>120</v>
      </c>
      <c r="E400" s="71">
        <v>0</v>
      </c>
      <c r="F400" s="74">
        <v>0</v>
      </c>
      <c r="G400" s="74">
        <v>0</v>
      </c>
      <c r="H400" s="74"/>
      <c r="I400" s="75"/>
    </row>
    <row r="401" spans="1:9" ht="51" customHeight="1" x14ac:dyDescent="0.25">
      <c r="A401" s="246" t="s">
        <v>230</v>
      </c>
      <c r="B401" s="247"/>
      <c r="C401" s="248"/>
      <c r="D401" s="149" t="s">
        <v>231</v>
      </c>
      <c r="E401" s="99">
        <f t="shared" ref="E401:G405" si="51">E402</f>
        <v>356.06</v>
      </c>
      <c r="F401" s="100">
        <f t="shared" si="51"/>
        <v>392.75</v>
      </c>
      <c r="G401" s="100">
        <f t="shared" si="51"/>
        <v>0</v>
      </c>
      <c r="H401" s="100">
        <f>H404</f>
        <v>0</v>
      </c>
      <c r="I401" s="110">
        <f>I404</f>
        <v>0</v>
      </c>
    </row>
    <row r="402" spans="1:9" ht="15.75" customHeight="1" x14ac:dyDescent="0.25">
      <c r="A402" s="246" t="s">
        <v>205</v>
      </c>
      <c r="B402" s="247"/>
      <c r="C402" s="248"/>
      <c r="D402" s="149" t="s">
        <v>206</v>
      </c>
      <c r="E402" s="99">
        <f t="shared" si="51"/>
        <v>356.06</v>
      </c>
      <c r="F402" s="100">
        <f t="shared" si="51"/>
        <v>392.75</v>
      </c>
      <c r="G402" s="100">
        <f t="shared" si="51"/>
        <v>0</v>
      </c>
      <c r="H402" s="100"/>
      <c r="I402" s="110"/>
    </row>
    <row r="403" spans="1:9" ht="15.75" customHeight="1" x14ac:dyDescent="0.25">
      <c r="A403" s="140"/>
      <c r="B403" s="141">
        <v>3</v>
      </c>
      <c r="C403" s="142"/>
      <c r="D403" s="149" t="s">
        <v>88</v>
      </c>
      <c r="E403" s="99">
        <f t="shared" si="51"/>
        <v>356.06</v>
      </c>
      <c r="F403" s="100">
        <f t="shared" si="51"/>
        <v>392.75</v>
      </c>
      <c r="G403" s="100">
        <f t="shared" si="51"/>
        <v>0</v>
      </c>
      <c r="H403" s="100"/>
      <c r="I403" s="110"/>
    </row>
    <row r="404" spans="1:9" ht="15.75" customHeight="1" x14ac:dyDescent="0.25">
      <c r="A404" s="140"/>
      <c r="B404" s="141">
        <v>38</v>
      </c>
      <c r="C404" s="142"/>
      <c r="D404" s="149" t="s">
        <v>237</v>
      </c>
      <c r="E404" s="99">
        <f t="shared" si="51"/>
        <v>356.06</v>
      </c>
      <c r="F404" s="100">
        <f t="shared" si="51"/>
        <v>392.75</v>
      </c>
      <c r="G404" s="100">
        <f t="shared" si="51"/>
        <v>0</v>
      </c>
      <c r="H404" s="100">
        <v>0</v>
      </c>
      <c r="I404" s="110">
        <v>0</v>
      </c>
    </row>
    <row r="405" spans="1:9" ht="15.75" customHeight="1" x14ac:dyDescent="0.25">
      <c r="A405" s="143"/>
      <c r="B405" s="144">
        <v>381</v>
      </c>
      <c r="C405" s="145"/>
      <c r="D405" s="151" t="s">
        <v>70</v>
      </c>
      <c r="E405" s="103">
        <f t="shared" si="51"/>
        <v>356.06</v>
      </c>
      <c r="F405" s="104">
        <f t="shared" si="51"/>
        <v>392.75</v>
      </c>
      <c r="G405" s="104">
        <f t="shared" si="51"/>
        <v>0</v>
      </c>
      <c r="H405" s="104"/>
      <c r="I405" s="111"/>
    </row>
    <row r="406" spans="1:9" ht="15.75" customHeight="1" x14ac:dyDescent="0.25">
      <c r="A406" s="112"/>
      <c r="B406" s="113">
        <v>3812</v>
      </c>
      <c r="C406" s="114"/>
      <c r="D406" s="98" t="s">
        <v>238</v>
      </c>
      <c r="E406" s="71">
        <v>356.06</v>
      </c>
      <c r="F406" s="74">
        <v>392.75</v>
      </c>
      <c r="G406" s="74">
        <v>0</v>
      </c>
      <c r="H406" s="74"/>
      <c r="I406" s="75"/>
    </row>
    <row r="407" spans="1:9" x14ac:dyDescent="0.25">
      <c r="A407" s="286" t="s">
        <v>239</v>
      </c>
      <c r="B407" s="287"/>
      <c r="C407" s="287"/>
      <c r="D407" s="288"/>
      <c r="E407" s="169">
        <f>E10+E21+E27+E205</f>
        <v>921830.3</v>
      </c>
      <c r="F407" s="170">
        <f>F10+F21+F29+F77+F205</f>
        <v>954427</v>
      </c>
      <c r="G407" s="170">
        <f>G10+G21+G29+G77+G205</f>
        <v>1002685</v>
      </c>
      <c r="H407" s="170">
        <f>H10+H21+H29+H77+H205</f>
        <v>981185</v>
      </c>
      <c r="I407" s="171">
        <f>I10+I21+I29+I77+I205</f>
        <v>981185</v>
      </c>
    </row>
  </sheetData>
  <mergeCells count="211">
    <mergeCell ref="A120:C120"/>
    <mergeCell ref="A121:C121"/>
    <mergeCell ref="A122:C122"/>
    <mergeCell ref="A123:C123"/>
    <mergeCell ref="A124:C124"/>
    <mergeCell ref="A125:C125"/>
    <mergeCell ref="A112:C112"/>
    <mergeCell ref="A114:C114"/>
    <mergeCell ref="A115:C115"/>
    <mergeCell ref="A116:C116"/>
    <mergeCell ref="A117:C117"/>
    <mergeCell ref="A119:C119"/>
    <mergeCell ref="A175:C175"/>
    <mergeCell ref="A183:C183"/>
    <mergeCell ref="A192:C192"/>
    <mergeCell ref="A193:C193"/>
    <mergeCell ref="A158:C158"/>
    <mergeCell ref="A159:C159"/>
    <mergeCell ref="A160:C160"/>
    <mergeCell ref="A161:C161"/>
    <mergeCell ref="A143:C143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55:C155"/>
    <mergeCell ref="A156:C156"/>
    <mergeCell ref="A1:I1"/>
    <mergeCell ref="A3:I3"/>
    <mergeCell ref="A5:C5"/>
    <mergeCell ref="A8:C8"/>
    <mergeCell ref="A9:C9"/>
    <mergeCell ref="A10:C10"/>
    <mergeCell ref="A11:C11"/>
    <mergeCell ref="A14:C14"/>
    <mergeCell ref="A15:C15"/>
    <mergeCell ref="A12:C12"/>
    <mergeCell ref="A13:C13"/>
    <mergeCell ref="A47:C47"/>
    <mergeCell ref="A38:C38"/>
    <mergeCell ref="A43:C43"/>
    <mergeCell ref="A44:C44"/>
    <mergeCell ref="A45:C45"/>
    <mergeCell ref="A46:C46"/>
    <mergeCell ref="A42:C42"/>
    <mergeCell ref="A35:C35"/>
    <mergeCell ref="A36:C36"/>
    <mergeCell ref="A37:C37"/>
    <mergeCell ref="A39:C39"/>
    <mergeCell ref="A40:C40"/>
    <mergeCell ref="A41:C41"/>
    <mergeCell ref="A16:C16"/>
    <mergeCell ref="A30:C30"/>
    <mergeCell ref="A31:C31"/>
    <mergeCell ref="A32:C32"/>
    <mergeCell ref="A33:C33"/>
    <mergeCell ref="A34:C34"/>
    <mergeCell ref="A26:C26"/>
    <mergeCell ref="A17:C17"/>
    <mergeCell ref="A27:C27"/>
    <mergeCell ref="A28:C28"/>
    <mergeCell ref="A29:C29"/>
    <mergeCell ref="A19:C19"/>
    <mergeCell ref="A20:C20"/>
    <mergeCell ref="A21:C21"/>
    <mergeCell ref="A22:C22"/>
    <mergeCell ref="A23:C23"/>
    <mergeCell ref="A24:C24"/>
    <mergeCell ref="A25:C25"/>
    <mergeCell ref="A18:C18"/>
    <mergeCell ref="A55:C55"/>
    <mergeCell ref="A56:C56"/>
    <mergeCell ref="A57:C57"/>
    <mergeCell ref="A48:C48"/>
    <mergeCell ref="A49:C49"/>
    <mergeCell ref="A50:C50"/>
    <mergeCell ref="A51:C51"/>
    <mergeCell ref="A52:C52"/>
    <mergeCell ref="A62:C62"/>
    <mergeCell ref="A53:C53"/>
    <mergeCell ref="A54:C54"/>
    <mergeCell ref="A63:C63"/>
    <mergeCell ref="A70:C70"/>
    <mergeCell ref="A71:C71"/>
    <mergeCell ref="A74:C74"/>
    <mergeCell ref="A58:C58"/>
    <mergeCell ref="A60:C60"/>
    <mergeCell ref="A61:C61"/>
    <mergeCell ref="A59:C59"/>
    <mergeCell ref="A79:C79"/>
    <mergeCell ref="A75:C75"/>
    <mergeCell ref="A72:C72"/>
    <mergeCell ref="A76:C76"/>
    <mergeCell ref="A77:C77"/>
    <mergeCell ref="A78:C78"/>
    <mergeCell ref="A73:C73"/>
    <mergeCell ref="A94:C94"/>
    <mergeCell ref="A95:C95"/>
    <mergeCell ref="A96:C96"/>
    <mergeCell ref="A184:C184"/>
    <mergeCell ref="A185:C185"/>
    <mergeCell ref="A186:C186"/>
    <mergeCell ref="A189:C189"/>
    <mergeCell ref="A190:C190"/>
    <mergeCell ref="A191:C191"/>
    <mergeCell ref="A177:C177"/>
    <mergeCell ref="A178:C178"/>
    <mergeCell ref="A118:C118"/>
    <mergeCell ref="A113:C113"/>
    <mergeCell ref="A126:C126"/>
    <mergeCell ref="A127:C127"/>
    <mergeCell ref="A180:C180"/>
    <mergeCell ref="A181:C181"/>
    <mergeCell ref="A148:C148"/>
    <mergeCell ref="A149:C149"/>
    <mergeCell ref="A150:C150"/>
    <mergeCell ref="A151:C151"/>
    <mergeCell ref="A152:C152"/>
    <mergeCell ref="A153:C153"/>
    <mergeCell ref="A154:C154"/>
    <mergeCell ref="A194:C194"/>
    <mergeCell ref="A195:C195"/>
    <mergeCell ref="A80:C80"/>
    <mergeCell ref="A87:C87"/>
    <mergeCell ref="A88:C88"/>
    <mergeCell ref="A100:C100"/>
    <mergeCell ref="A97:C97"/>
    <mergeCell ref="A98:C98"/>
    <mergeCell ref="A99:C99"/>
    <mergeCell ref="A187:C187"/>
    <mergeCell ref="A188:C188"/>
    <mergeCell ref="A140:C140"/>
    <mergeCell ref="A142:C142"/>
    <mergeCell ref="A141:C141"/>
    <mergeCell ref="A144:C144"/>
    <mergeCell ref="A145:C145"/>
    <mergeCell ref="A146:C146"/>
    <mergeCell ref="A147:C147"/>
    <mergeCell ref="A101:C101"/>
    <mergeCell ref="A106:C106"/>
    <mergeCell ref="A107:C107"/>
    <mergeCell ref="A179:C179"/>
    <mergeCell ref="A182:C182"/>
    <mergeCell ref="A176:C176"/>
    <mergeCell ref="A157:C157"/>
    <mergeCell ref="A407:D407"/>
    <mergeCell ref="A294:C294"/>
    <mergeCell ref="A300:C300"/>
    <mergeCell ref="A301:C301"/>
    <mergeCell ref="A312:C312"/>
    <mergeCell ref="A295:C295"/>
    <mergeCell ref="A402:C402"/>
    <mergeCell ref="A385:C385"/>
    <mergeCell ref="A386:C386"/>
    <mergeCell ref="A395:C395"/>
    <mergeCell ref="A396:C396"/>
    <mergeCell ref="A401:C401"/>
    <mergeCell ref="A345:C345"/>
    <mergeCell ref="A350:C350"/>
    <mergeCell ref="A351:C351"/>
    <mergeCell ref="A361:C361"/>
    <mergeCell ref="A371:C371"/>
    <mergeCell ref="A372:C372"/>
    <mergeCell ref="A373:C373"/>
    <mergeCell ref="A374:C374"/>
    <mergeCell ref="A344:C344"/>
    <mergeCell ref="A196:C196"/>
    <mergeCell ref="A197:C197"/>
    <mergeCell ref="A202:C202"/>
    <mergeCell ref="A203:C203"/>
    <mergeCell ref="A204:C204"/>
    <mergeCell ref="A200:C200"/>
    <mergeCell ref="A249:C249"/>
    <mergeCell ref="A250:C250"/>
    <mergeCell ref="A205:C205"/>
    <mergeCell ref="A206:C206"/>
    <mergeCell ref="A207:C207"/>
    <mergeCell ref="A208:C208"/>
    <mergeCell ref="A198:C198"/>
    <mergeCell ref="A199:C199"/>
    <mergeCell ref="A251:C251"/>
    <mergeCell ref="A209:C209"/>
    <mergeCell ref="A380:C380"/>
    <mergeCell ref="A381:C381"/>
    <mergeCell ref="A382:C382"/>
    <mergeCell ref="A379:C379"/>
    <mergeCell ref="A378:C378"/>
    <mergeCell ref="A342:C342"/>
    <mergeCell ref="A343:C343"/>
    <mergeCell ref="A277:C277"/>
    <mergeCell ref="A313:C313"/>
    <mergeCell ref="A314:C314"/>
    <mergeCell ref="A337:C337"/>
    <mergeCell ref="A338:C338"/>
    <mergeCell ref="A220:C220"/>
    <mergeCell ref="A257:C257"/>
    <mergeCell ref="A272:C272"/>
    <mergeCell ref="A375:C375"/>
    <mergeCell ref="A339:C339"/>
    <mergeCell ref="A340:C340"/>
    <mergeCell ref="A341:C341"/>
    <mergeCell ref="A201:C20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"/>
  <sheetViews>
    <sheetView topLeftCell="A169" workbookViewId="0">
      <selection activeCell="D72" sqref="D72"/>
    </sheetView>
  </sheetViews>
  <sheetFormatPr defaultRowHeight="15" x14ac:dyDescent="0.25"/>
  <cols>
    <col min="3" max="3" width="83" customWidth="1"/>
    <col min="4" max="4" width="22.140625" customWidth="1"/>
    <col min="5" max="5" width="23.42578125" customWidth="1"/>
    <col min="6" max="6" width="17.85546875" customWidth="1"/>
  </cols>
  <sheetData>
    <row r="1" spans="1:9" x14ac:dyDescent="0.25">
      <c r="A1" s="347" t="s">
        <v>328</v>
      </c>
      <c r="B1" s="348"/>
      <c r="C1" s="348"/>
      <c r="D1" s="349">
        <v>1000685</v>
      </c>
      <c r="E1" s="349">
        <v>979185</v>
      </c>
      <c r="F1" s="349">
        <v>979185</v>
      </c>
      <c r="G1" s="349">
        <v>97.85</v>
      </c>
      <c r="H1" s="349">
        <v>100</v>
      </c>
      <c r="I1" s="349">
        <v>97.85</v>
      </c>
    </row>
    <row r="2" spans="1:9" x14ac:dyDescent="0.25">
      <c r="A2" s="350" t="s">
        <v>329</v>
      </c>
      <c r="B2" s="348"/>
      <c r="C2" s="348"/>
      <c r="D2" s="351">
        <v>1000685</v>
      </c>
      <c r="E2" s="351">
        <v>979185</v>
      </c>
      <c r="F2" s="351">
        <v>979185</v>
      </c>
      <c r="G2" s="351">
        <v>97.85</v>
      </c>
      <c r="H2" s="351">
        <v>100</v>
      </c>
      <c r="I2" s="351">
        <v>97.85</v>
      </c>
    </row>
    <row r="3" spans="1:9" x14ac:dyDescent="0.25">
      <c r="A3" s="352" t="s">
        <v>330</v>
      </c>
      <c r="B3" s="348"/>
      <c r="C3" s="348"/>
      <c r="D3" s="353">
        <v>54607</v>
      </c>
      <c r="E3" s="353">
        <v>34607</v>
      </c>
      <c r="F3" s="353">
        <v>34607</v>
      </c>
      <c r="G3" s="353">
        <v>63.37</v>
      </c>
      <c r="H3" s="353">
        <v>100</v>
      </c>
      <c r="I3" s="353">
        <v>63.37</v>
      </c>
    </row>
    <row r="4" spans="1:9" x14ac:dyDescent="0.25">
      <c r="A4" s="354" t="s">
        <v>331</v>
      </c>
      <c r="B4" s="348"/>
      <c r="C4" s="348"/>
      <c r="D4" s="355">
        <v>34607</v>
      </c>
      <c r="E4" s="355">
        <v>34607</v>
      </c>
      <c r="F4" s="355">
        <v>34607</v>
      </c>
      <c r="G4" s="355">
        <v>100</v>
      </c>
      <c r="H4" s="355">
        <v>100</v>
      </c>
      <c r="I4" s="355">
        <v>100</v>
      </c>
    </row>
    <row r="5" spans="1:9" x14ac:dyDescent="0.25">
      <c r="A5" s="356" t="s">
        <v>332</v>
      </c>
      <c r="B5" s="348"/>
      <c r="C5" s="348"/>
      <c r="D5" s="357">
        <v>29177</v>
      </c>
      <c r="E5" s="357">
        <v>29177</v>
      </c>
      <c r="F5" s="357">
        <v>29177</v>
      </c>
      <c r="G5" s="357">
        <v>100</v>
      </c>
      <c r="H5" s="357">
        <v>100</v>
      </c>
      <c r="I5" s="357">
        <v>100</v>
      </c>
    </row>
    <row r="6" spans="1:9" x14ac:dyDescent="0.25">
      <c r="A6" s="358" t="s">
        <v>333</v>
      </c>
      <c r="B6" s="348"/>
      <c r="C6" s="348"/>
      <c r="D6" s="359">
        <v>29177</v>
      </c>
      <c r="E6" s="359">
        <v>29177</v>
      </c>
      <c r="F6" s="359">
        <v>29177</v>
      </c>
      <c r="G6" s="359">
        <v>100</v>
      </c>
      <c r="H6" s="359">
        <v>100</v>
      </c>
      <c r="I6" s="359">
        <v>100</v>
      </c>
    </row>
    <row r="7" spans="1:9" x14ac:dyDescent="0.25">
      <c r="A7" s="360" t="s">
        <v>334</v>
      </c>
      <c r="B7" s="348"/>
      <c r="C7" s="348"/>
      <c r="D7" s="361">
        <v>29177</v>
      </c>
      <c r="E7" s="361">
        <v>29177</v>
      </c>
      <c r="F7" s="361">
        <v>29177</v>
      </c>
      <c r="G7" s="361">
        <v>100</v>
      </c>
      <c r="H7" s="361">
        <v>100</v>
      </c>
      <c r="I7" s="361">
        <v>100</v>
      </c>
    </row>
    <row r="8" spans="1:9" x14ac:dyDescent="0.25">
      <c r="A8" s="362" t="s">
        <v>335</v>
      </c>
      <c r="B8" s="348"/>
      <c r="C8" s="348"/>
      <c r="D8" s="363">
        <v>29177</v>
      </c>
      <c r="E8" s="363">
        <v>29177</v>
      </c>
      <c r="F8" s="363">
        <v>29177</v>
      </c>
      <c r="G8" s="363">
        <v>100</v>
      </c>
      <c r="H8" s="363">
        <v>100</v>
      </c>
      <c r="I8" s="363">
        <v>100</v>
      </c>
    </row>
    <row r="9" spans="1:9" x14ac:dyDescent="0.25">
      <c r="A9" s="362" t="s">
        <v>252</v>
      </c>
      <c r="B9" s="348"/>
      <c r="C9" s="348"/>
      <c r="D9" s="363">
        <v>29077</v>
      </c>
      <c r="E9" s="363">
        <v>29077</v>
      </c>
      <c r="F9" s="363">
        <v>29077</v>
      </c>
      <c r="G9" s="363">
        <v>100</v>
      </c>
      <c r="H9" s="363">
        <v>100</v>
      </c>
      <c r="I9" s="363">
        <v>100</v>
      </c>
    </row>
    <row r="10" spans="1:9" x14ac:dyDescent="0.25">
      <c r="A10" s="362" t="s">
        <v>336</v>
      </c>
      <c r="B10" s="348"/>
      <c r="C10" s="348"/>
      <c r="D10" s="363">
        <v>2400</v>
      </c>
      <c r="E10" s="363">
        <v>2400</v>
      </c>
      <c r="F10" s="363">
        <v>2400</v>
      </c>
      <c r="G10" s="363">
        <v>100</v>
      </c>
      <c r="H10" s="363">
        <v>100</v>
      </c>
      <c r="I10" s="363">
        <v>100</v>
      </c>
    </row>
    <row r="11" spans="1:9" x14ac:dyDescent="0.25">
      <c r="A11" s="362" t="s">
        <v>337</v>
      </c>
      <c r="B11" s="348"/>
      <c r="C11" s="348"/>
      <c r="D11" s="363">
        <v>2000</v>
      </c>
      <c r="E11" s="363">
        <v>2000</v>
      </c>
      <c r="F11" s="363">
        <v>2000</v>
      </c>
      <c r="G11" s="363">
        <v>100</v>
      </c>
      <c r="H11" s="363">
        <v>100</v>
      </c>
      <c r="I11" s="363">
        <v>100</v>
      </c>
    </row>
    <row r="12" spans="1:9" x14ac:dyDescent="0.25">
      <c r="A12" s="364" t="s">
        <v>338</v>
      </c>
      <c r="B12" t="s">
        <v>339</v>
      </c>
      <c r="C12" t="s">
        <v>111</v>
      </c>
      <c r="D12" s="363">
        <v>2000</v>
      </c>
      <c r="E12" s="363">
        <v>2000</v>
      </c>
      <c r="F12" s="363">
        <v>2000</v>
      </c>
      <c r="G12" s="363">
        <v>100</v>
      </c>
      <c r="H12" s="363">
        <v>100</v>
      </c>
      <c r="I12" s="363">
        <v>100</v>
      </c>
    </row>
    <row r="13" spans="1:9" x14ac:dyDescent="0.25">
      <c r="A13" s="362" t="s">
        <v>340</v>
      </c>
      <c r="B13" s="348"/>
      <c r="C13" s="348"/>
      <c r="D13" s="363">
        <v>300</v>
      </c>
      <c r="E13" s="363">
        <v>300</v>
      </c>
      <c r="F13" s="363">
        <v>300</v>
      </c>
      <c r="G13" s="363">
        <v>100</v>
      </c>
      <c r="H13" s="363">
        <v>100</v>
      </c>
      <c r="I13" s="363">
        <v>100</v>
      </c>
    </row>
    <row r="14" spans="1:9" x14ac:dyDescent="0.25">
      <c r="A14" s="364" t="s">
        <v>341</v>
      </c>
      <c r="B14" t="s">
        <v>342</v>
      </c>
      <c r="C14" t="s">
        <v>158</v>
      </c>
      <c r="D14" s="363">
        <v>300</v>
      </c>
      <c r="E14" s="363">
        <v>300</v>
      </c>
      <c r="F14" s="363">
        <v>300</v>
      </c>
      <c r="G14" s="363">
        <v>100</v>
      </c>
      <c r="H14" s="363">
        <v>100</v>
      </c>
      <c r="I14" s="363">
        <v>100</v>
      </c>
    </row>
    <row r="15" spans="1:9" x14ac:dyDescent="0.25">
      <c r="A15" s="362" t="s">
        <v>343</v>
      </c>
      <c r="B15" s="348"/>
      <c r="C15" s="348"/>
      <c r="D15" s="363">
        <v>100</v>
      </c>
      <c r="E15" s="363">
        <v>100</v>
      </c>
      <c r="F15" s="363">
        <v>100</v>
      </c>
      <c r="G15" s="363">
        <v>100</v>
      </c>
      <c r="H15" s="363">
        <v>100</v>
      </c>
      <c r="I15" s="363">
        <v>100</v>
      </c>
    </row>
    <row r="16" spans="1:9" x14ac:dyDescent="0.25">
      <c r="A16" s="364" t="s">
        <v>344</v>
      </c>
      <c r="B16" t="s">
        <v>345</v>
      </c>
      <c r="C16" t="s">
        <v>346</v>
      </c>
      <c r="D16" s="363">
        <v>100</v>
      </c>
      <c r="E16" s="363">
        <v>100</v>
      </c>
      <c r="F16" s="363">
        <v>100</v>
      </c>
      <c r="G16" s="363">
        <v>100</v>
      </c>
      <c r="H16" s="363">
        <v>100</v>
      </c>
      <c r="I16" s="363">
        <v>100</v>
      </c>
    </row>
    <row r="17" spans="1:9" x14ac:dyDescent="0.25">
      <c r="A17" s="362" t="s">
        <v>347</v>
      </c>
      <c r="B17" s="348"/>
      <c r="C17" s="348"/>
      <c r="D17" s="363">
        <v>15900</v>
      </c>
      <c r="E17" s="363">
        <v>15900</v>
      </c>
      <c r="F17" s="363">
        <v>15900</v>
      </c>
      <c r="G17" s="363">
        <v>100</v>
      </c>
      <c r="H17" s="363">
        <v>100</v>
      </c>
      <c r="I17" s="363">
        <v>100</v>
      </c>
    </row>
    <row r="18" spans="1:9" x14ac:dyDescent="0.25">
      <c r="A18" s="362" t="s">
        <v>348</v>
      </c>
      <c r="B18" s="348"/>
      <c r="C18" s="348"/>
      <c r="D18" s="363">
        <v>3000</v>
      </c>
      <c r="E18" s="363">
        <v>3000</v>
      </c>
      <c r="F18" s="363">
        <v>3000</v>
      </c>
      <c r="G18" s="363">
        <v>100</v>
      </c>
      <c r="H18" s="363">
        <v>100</v>
      </c>
      <c r="I18" s="363">
        <v>100</v>
      </c>
    </row>
    <row r="19" spans="1:9" x14ac:dyDescent="0.25">
      <c r="A19" s="364" t="s">
        <v>349</v>
      </c>
      <c r="B19" t="s">
        <v>350</v>
      </c>
      <c r="C19" t="s">
        <v>351</v>
      </c>
      <c r="D19" s="363">
        <v>3000</v>
      </c>
      <c r="E19" s="363">
        <v>3000</v>
      </c>
      <c r="F19" s="363">
        <v>3000</v>
      </c>
      <c r="G19" s="363">
        <v>100</v>
      </c>
      <c r="H19" s="363">
        <v>100</v>
      </c>
      <c r="I19" s="363">
        <v>100</v>
      </c>
    </row>
    <row r="20" spans="1:9" x14ac:dyDescent="0.25">
      <c r="A20" s="362" t="s">
        <v>352</v>
      </c>
      <c r="B20" s="348"/>
      <c r="C20" s="348"/>
      <c r="D20" s="363">
        <v>11500</v>
      </c>
      <c r="E20" s="363">
        <v>11500</v>
      </c>
      <c r="F20" s="363">
        <v>11500</v>
      </c>
      <c r="G20" s="363">
        <v>100</v>
      </c>
      <c r="H20" s="363">
        <v>100</v>
      </c>
      <c r="I20" s="363">
        <v>100</v>
      </c>
    </row>
    <row r="21" spans="1:9" x14ac:dyDescent="0.25">
      <c r="A21" s="364" t="s">
        <v>353</v>
      </c>
      <c r="B21" t="s">
        <v>354</v>
      </c>
      <c r="C21" t="s">
        <v>143</v>
      </c>
      <c r="D21" s="363">
        <v>11500</v>
      </c>
      <c r="E21" s="363">
        <v>11500</v>
      </c>
      <c r="F21" s="363">
        <v>11500</v>
      </c>
      <c r="G21" s="363">
        <v>100</v>
      </c>
      <c r="H21" s="363">
        <v>100</v>
      </c>
      <c r="I21" s="363">
        <v>100</v>
      </c>
    </row>
    <row r="22" spans="1:9" x14ac:dyDescent="0.25">
      <c r="A22" s="362" t="s">
        <v>355</v>
      </c>
      <c r="B22" s="348"/>
      <c r="C22" s="348"/>
      <c r="D22" s="363">
        <v>500</v>
      </c>
      <c r="E22" s="363">
        <v>500</v>
      </c>
      <c r="F22" s="363">
        <v>500</v>
      </c>
      <c r="G22" s="363">
        <v>100</v>
      </c>
      <c r="H22" s="363">
        <v>100</v>
      </c>
      <c r="I22" s="363">
        <v>100</v>
      </c>
    </row>
    <row r="23" spans="1:9" x14ac:dyDescent="0.25">
      <c r="A23" s="364" t="s">
        <v>356</v>
      </c>
      <c r="B23" t="s">
        <v>357</v>
      </c>
      <c r="C23" t="s">
        <v>358</v>
      </c>
      <c r="D23" s="363">
        <v>500</v>
      </c>
      <c r="E23" s="363">
        <v>500</v>
      </c>
      <c r="F23" s="363">
        <v>500</v>
      </c>
      <c r="G23" s="363">
        <v>100</v>
      </c>
      <c r="H23" s="363">
        <v>100</v>
      </c>
      <c r="I23" s="363">
        <v>100</v>
      </c>
    </row>
    <row r="24" spans="1:9" x14ac:dyDescent="0.25">
      <c r="A24" s="362" t="s">
        <v>359</v>
      </c>
      <c r="B24" s="348"/>
      <c r="C24" s="348"/>
      <c r="D24" s="363">
        <v>900</v>
      </c>
      <c r="E24" s="363">
        <v>900</v>
      </c>
      <c r="F24" s="363">
        <v>900</v>
      </c>
      <c r="G24" s="363">
        <v>100</v>
      </c>
      <c r="H24" s="363">
        <v>100</v>
      </c>
      <c r="I24" s="363">
        <v>100</v>
      </c>
    </row>
    <row r="25" spans="1:9" x14ac:dyDescent="0.25">
      <c r="A25" s="364" t="s">
        <v>360</v>
      </c>
      <c r="B25" t="s">
        <v>361</v>
      </c>
      <c r="C25" t="s">
        <v>362</v>
      </c>
      <c r="D25" s="363">
        <v>900</v>
      </c>
      <c r="E25" s="363">
        <v>900</v>
      </c>
      <c r="F25" s="363">
        <v>900</v>
      </c>
      <c r="G25" s="363">
        <v>100</v>
      </c>
      <c r="H25" s="363">
        <v>100</v>
      </c>
      <c r="I25" s="363">
        <v>100</v>
      </c>
    </row>
    <row r="26" spans="1:9" x14ac:dyDescent="0.25">
      <c r="A26" s="362" t="s">
        <v>363</v>
      </c>
      <c r="B26" s="348"/>
      <c r="C26" s="348"/>
      <c r="D26" s="363">
        <v>9350</v>
      </c>
      <c r="E26" s="363">
        <v>9350</v>
      </c>
      <c r="F26" s="363">
        <v>9350</v>
      </c>
      <c r="G26" s="363">
        <v>100</v>
      </c>
      <c r="H26" s="363">
        <v>100</v>
      </c>
      <c r="I26" s="363">
        <v>100</v>
      </c>
    </row>
    <row r="27" spans="1:9" x14ac:dyDescent="0.25">
      <c r="A27" s="362" t="s">
        <v>364</v>
      </c>
      <c r="B27" s="348"/>
      <c r="C27" s="348"/>
      <c r="D27" s="363">
        <v>1000</v>
      </c>
      <c r="E27" s="363">
        <v>1000</v>
      </c>
      <c r="F27" s="363">
        <v>1000</v>
      </c>
      <c r="G27" s="363">
        <v>100</v>
      </c>
      <c r="H27" s="363">
        <v>100</v>
      </c>
      <c r="I27" s="363">
        <v>100</v>
      </c>
    </row>
    <row r="28" spans="1:9" x14ac:dyDescent="0.25">
      <c r="A28" s="364" t="s">
        <v>365</v>
      </c>
      <c r="B28" t="s">
        <v>366</v>
      </c>
      <c r="C28" t="s">
        <v>120</v>
      </c>
      <c r="D28" s="363">
        <v>1000</v>
      </c>
      <c r="E28" s="363">
        <v>1000</v>
      </c>
      <c r="F28" s="363">
        <v>1000</v>
      </c>
      <c r="G28" s="363">
        <v>100</v>
      </c>
      <c r="H28" s="363">
        <v>100</v>
      </c>
      <c r="I28" s="363">
        <v>100</v>
      </c>
    </row>
    <row r="29" spans="1:9" x14ac:dyDescent="0.25">
      <c r="A29" s="362" t="s">
        <v>367</v>
      </c>
      <c r="B29" s="348"/>
      <c r="C29" s="348"/>
      <c r="D29" s="363">
        <v>3500</v>
      </c>
      <c r="E29" s="363">
        <v>3500</v>
      </c>
      <c r="F29" s="363">
        <v>3500</v>
      </c>
      <c r="G29" s="363">
        <v>100</v>
      </c>
      <c r="H29" s="363">
        <v>100</v>
      </c>
      <c r="I29" s="363">
        <v>100</v>
      </c>
    </row>
    <row r="30" spans="1:9" x14ac:dyDescent="0.25">
      <c r="A30" s="364" t="s">
        <v>368</v>
      </c>
      <c r="B30" t="s">
        <v>369</v>
      </c>
      <c r="C30" t="s">
        <v>370</v>
      </c>
      <c r="D30" s="363">
        <v>3500</v>
      </c>
      <c r="E30" s="363">
        <v>3500</v>
      </c>
      <c r="F30" s="363">
        <v>3500</v>
      </c>
      <c r="G30" s="363">
        <v>100</v>
      </c>
      <c r="H30" s="363">
        <v>100</v>
      </c>
      <c r="I30" s="363">
        <v>100</v>
      </c>
    </row>
    <row r="31" spans="1:9" x14ac:dyDescent="0.25">
      <c r="A31" s="362" t="s">
        <v>371</v>
      </c>
      <c r="B31" s="348"/>
      <c r="C31" s="348"/>
      <c r="D31" s="363">
        <v>1500</v>
      </c>
      <c r="E31" s="363">
        <v>1500</v>
      </c>
      <c r="F31" s="363">
        <v>1500</v>
      </c>
      <c r="G31" s="363">
        <v>100</v>
      </c>
      <c r="H31" s="363">
        <v>100</v>
      </c>
      <c r="I31" s="363">
        <v>100</v>
      </c>
    </row>
    <row r="32" spans="1:9" x14ac:dyDescent="0.25">
      <c r="A32" s="364" t="s">
        <v>372</v>
      </c>
      <c r="B32" t="s">
        <v>373</v>
      </c>
      <c r="C32" t="s">
        <v>374</v>
      </c>
      <c r="D32" s="363">
        <v>1500</v>
      </c>
      <c r="E32" s="363">
        <v>1500</v>
      </c>
      <c r="F32" s="363">
        <v>1500</v>
      </c>
      <c r="G32" s="363">
        <v>100</v>
      </c>
      <c r="H32" s="363">
        <v>100</v>
      </c>
      <c r="I32" s="363">
        <v>100</v>
      </c>
    </row>
    <row r="33" spans="1:9" x14ac:dyDescent="0.25">
      <c r="A33" s="362" t="s">
        <v>375</v>
      </c>
      <c r="B33" s="348"/>
      <c r="C33" s="348"/>
      <c r="D33" s="363">
        <v>1500</v>
      </c>
      <c r="E33" s="363">
        <v>1500</v>
      </c>
      <c r="F33" s="363">
        <v>1500</v>
      </c>
      <c r="G33" s="363">
        <v>100</v>
      </c>
      <c r="H33" s="363">
        <v>100</v>
      </c>
      <c r="I33" s="363">
        <v>100</v>
      </c>
    </row>
    <row r="34" spans="1:9" x14ac:dyDescent="0.25">
      <c r="A34" s="364" t="s">
        <v>376</v>
      </c>
      <c r="B34" t="s">
        <v>377</v>
      </c>
      <c r="C34" t="s">
        <v>378</v>
      </c>
      <c r="D34" s="363">
        <v>1500</v>
      </c>
      <c r="E34" s="363">
        <v>1500</v>
      </c>
      <c r="F34" s="363">
        <v>1500</v>
      </c>
      <c r="G34" s="363">
        <v>100</v>
      </c>
      <c r="H34" s="363">
        <v>100</v>
      </c>
      <c r="I34" s="363">
        <v>100</v>
      </c>
    </row>
    <row r="35" spans="1:9" x14ac:dyDescent="0.25">
      <c r="A35" s="362" t="s">
        <v>379</v>
      </c>
      <c r="B35" s="348"/>
      <c r="C35" s="348"/>
      <c r="D35" s="363">
        <v>150</v>
      </c>
      <c r="E35" s="363">
        <v>150</v>
      </c>
      <c r="F35" s="363">
        <v>150</v>
      </c>
      <c r="G35" s="363">
        <v>100</v>
      </c>
      <c r="H35" s="363">
        <v>100</v>
      </c>
      <c r="I35" s="363">
        <v>100</v>
      </c>
    </row>
    <row r="36" spans="1:9" x14ac:dyDescent="0.25">
      <c r="A36" s="364" t="s">
        <v>380</v>
      </c>
      <c r="B36" t="s">
        <v>381</v>
      </c>
      <c r="C36" t="s">
        <v>150</v>
      </c>
      <c r="D36" s="363">
        <v>150</v>
      </c>
      <c r="E36" s="363">
        <v>150</v>
      </c>
      <c r="F36" s="363">
        <v>150</v>
      </c>
      <c r="G36" s="363">
        <v>100</v>
      </c>
      <c r="H36" s="363">
        <v>100</v>
      </c>
      <c r="I36" s="363">
        <v>100</v>
      </c>
    </row>
    <row r="37" spans="1:9" x14ac:dyDescent="0.25">
      <c r="A37" s="362" t="s">
        <v>382</v>
      </c>
      <c r="B37" s="348"/>
      <c r="C37" s="348"/>
      <c r="D37" s="363">
        <v>1600</v>
      </c>
      <c r="E37" s="363">
        <v>1600</v>
      </c>
      <c r="F37" s="363">
        <v>1600</v>
      </c>
      <c r="G37" s="363">
        <v>100</v>
      </c>
      <c r="H37" s="363">
        <v>100</v>
      </c>
      <c r="I37" s="363">
        <v>100</v>
      </c>
    </row>
    <row r="38" spans="1:9" x14ac:dyDescent="0.25">
      <c r="A38" s="364" t="s">
        <v>383</v>
      </c>
      <c r="B38" t="s">
        <v>384</v>
      </c>
      <c r="C38" t="s">
        <v>126</v>
      </c>
      <c r="D38" s="363">
        <v>1600</v>
      </c>
      <c r="E38" s="363">
        <v>1600</v>
      </c>
      <c r="F38" s="363">
        <v>1600</v>
      </c>
      <c r="G38" s="363">
        <v>100</v>
      </c>
      <c r="H38" s="363">
        <v>100</v>
      </c>
      <c r="I38" s="363">
        <v>100</v>
      </c>
    </row>
    <row r="39" spans="1:9" x14ac:dyDescent="0.25">
      <c r="A39" s="362" t="s">
        <v>385</v>
      </c>
      <c r="B39" s="348"/>
      <c r="C39" s="348"/>
      <c r="D39" s="363">
        <v>100</v>
      </c>
      <c r="E39" s="363">
        <v>100</v>
      </c>
      <c r="F39" s="363">
        <v>100</v>
      </c>
      <c r="G39" s="363">
        <v>100</v>
      </c>
      <c r="H39" s="363">
        <v>100</v>
      </c>
      <c r="I39" s="363">
        <v>100</v>
      </c>
    </row>
    <row r="40" spans="1:9" x14ac:dyDescent="0.25">
      <c r="A40" s="364" t="s">
        <v>386</v>
      </c>
      <c r="B40" t="s">
        <v>387</v>
      </c>
      <c r="C40" t="s">
        <v>127</v>
      </c>
      <c r="D40" s="363">
        <v>100</v>
      </c>
      <c r="E40" s="363">
        <v>100</v>
      </c>
      <c r="F40" s="363">
        <v>100</v>
      </c>
      <c r="G40" s="363">
        <v>100</v>
      </c>
      <c r="H40" s="363">
        <v>100</v>
      </c>
      <c r="I40" s="363">
        <v>100</v>
      </c>
    </row>
    <row r="41" spans="1:9" x14ac:dyDescent="0.25">
      <c r="A41" s="362" t="s">
        <v>388</v>
      </c>
      <c r="B41" s="348"/>
      <c r="C41" s="348"/>
      <c r="D41" s="363">
        <v>1427</v>
      </c>
      <c r="E41" s="363">
        <v>1427</v>
      </c>
      <c r="F41" s="363">
        <v>1427</v>
      </c>
      <c r="G41" s="363">
        <v>100</v>
      </c>
      <c r="H41" s="363">
        <v>100</v>
      </c>
      <c r="I41" s="363">
        <v>100</v>
      </c>
    </row>
    <row r="42" spans="1:9" x14ac:dyDescent="0.25">
      <c r="A42" s="362" t="s">
        <v>389</v>
      </c>
      <c r="B42" s="348"/>
      <c r="C42" s="348"/>
      <c r="D42" s="363">
        <v>100</v>
      </c>
      <c r="E42" s="363">
        <v>100</v>
      </c>
      <c r="F42" s="363">
        <v>100</v>
      </c>
      <c r="G42" s="363">
        <v>100</v>
      </c>
      <c r="H42" s="363">
        <v>100</v>
      </c>
      <c r="I42" s="363">
        <v>100</v>
      </c>
    </row>
    <row r="43" spans="1:9" x14ac:dyDescent="0.25">
      <c r="A43" s="364" t="s">
        <v>390</v>
      </c>
      <c r="B43" t="s">
        <v>391</v>
      </c>
      <c r="C43" t="s">
        <v>131</v>
      </c>
      <c r="D43" s="363">
        <v>100</v>
      </c>
      <c r="E43" s="363">
        <v>100</v>
      </c>
      <c r="F43" s="363">
        <v>100</v>
      </c>
      <c r="G43" s="363">
        <v>100</v>
      </c>
      <c r="H43" s="363">
        <v>100</v>
      </c>
      <c r="I43" s="363">
        <v>100</v>
      </c>
    </row>
    <row r="44" spans="1:9" x14ac:dyDescent="0.25">
      <c r="A44" s="362" t="s">
        <v>392</v>
      </c>
      <c r="B44" s="348"/>
      <c r="C44" s="348"/>
      <c r="D44" s="363">
        <v>150</v>
      </c>
      <c r="E44" s="363">
        <v>150</v>
      </c>
      <c r="F44" s="363">
        <v>150</v>
      </c>
      <c r="G44" s="363">
        <v>100</v>
      </c>
      <c r="H44" s="363">
        <v>100</v>
      </c>
      <c r="I44" s="363">
        <v>100</v>
      </c>
    </row>
    <row r="45" spans="1:9" x14ac:dyDescent="0.25">
      <c r="A45" s="364" t="s">
        <v>393</v>
      </c>
      <c r="B45" t="s">
        <v>394</v>
      </c>
      <c r="C45" t="s">
        <v>132</v>
      </c>
      <c r="D45" s="363">
        <v>150</v>
      </c>
      <c r="E45" s="363">
        <v>150</v>
      </c>
      <c r="F45" s="363">
        <v>150</v>
      </c>
      <c r="G45" s="363">
        <v>100</v>
      </c>
      <c r="H45" s="363">
        <v>100</v>
      </c>
      <c r="I45" s="363">
        <v>100</v>
      </c>
    </row>
    <row r="46" spans="1:9" x14ac:dyDescent="0.25">
      <c r="A46" s="362" t="s">
        <v>395</v>
      </c>
      <c r="B46" s="348"/>
      <c r="C46" s="348"/>
      <c r="D46" s="363">
        <v>1177</v>
      </c>
      <c r="E46" s="363">
        <v>1177</v>
      </c>
      <c r="F46" s="363">
        <v>1177</v>
      </c>
      <c r="G46" s="363">
        <v>100</v>
      </c>
      <c r="H46" s="363">
        <v>100</v>
      </c>
      <c r="I46" s="363">
        <v>100</v>
      </c>
    </row>
    <row r="47" spans="1:9" x14ac:dyDescent="0.25">
      <c r="A47" s="364" t="s">
        <v>396</v>
      </c>
      <c r="B47" t="s">
        <v>397</v>
      </c>
      <c r="C47" t="s">
        <v>128</v>
      </c>
      <c r="D47" s="363">
        <v>1177</v>
      </c>
      <c r="E47" s="363">
        <v>1177</v>
      </c>
      <c r="F47" s="363">
        <v>1177</v>
      </c>
      <c r="G47" s="363">
        <v>100</v>
      </c>
      <c r="H47" s="363">
        <v>100</v>
      </c>
      <c r="I47" s="363">
        <v>100</v>
      </c>
    </row>
    <row r="48" spans="1:9" x14ac:dyDescent="0.25">
      <c r="A48" s="362" t="s">
        <v>256</v>
      </c>
      <c r="B48" s="348"/>
      <c r="C48" s="348"/>
      <c r="D48" s="363">
        <v>100</v>
      </c>
      <c r="E48" s="363">
        <v>100</v>
      </c>
      <c r="F48" s="363">
        <v>100</v>
      </c>
      <c r="G48" s="363">
        <v>100</v>
      </c>
      <c r="H48" s="363">
        <v>100</v>
      </c>
      <c r="I48" s="363">
        <v>100</v>
      </c>
    </row>
    <row r="49" spans="1:9" x14ac:dyDescent="0.25">
      <c r="A49" s="362" t="s">
        <v>398</v>
      </c>
      <c r="B49" s="348"/>
      <c r="C49" s="348"/>
      <c r="D49" s="363">
        <v>100</v>
      </c>
      <c r="E49" s="363">
        <v>100</v>
      </c>
      <c r="F49" s="363">
        <v>100</v>
      </c>
      <c r="G49" s="363">
        <v>100</v>
      </c>
      <c r="H49" s="363">
        <v>100</v>
      </c>
      <c r="I49" s="363">
        <v>100</v>
      </c>
    </row>
    <row r="50" spans="1:9" x14ac:dyDescent="0.25">
      <c r="A50" s="362" t="s">
        <v>399</v>
      </c>
      <c r="B50" s="348"/>
      <c r="C50" s="348"/>
      <c r="D50" s="363">
        <v>100</v>
      </c>
      <c r="E50" s="363">
        <v>100</v>
      </c>
      <c r="F50" s="363">
        <v>100</v>
      </c>
      <c r="G50" s="363">
        <v>100</v>
      </c>
      <c r="H50" s="363">
        <v>100</v>
      </c>
      <c r="I50" s="363">
        <v>100</v>
      </c>
    </row>
    <row r="51" spans="1:9" x14ac:dyDescent="0.25">
      <c r="A51" s="364" t="s">
        <v>400</v>
      </c>
      <c r="B51" t="s">
        <v>401</v>
      </c>
      <c r="C51" t="s">
        <v>402</v>
      </c>
      <c r="D51" s="363">
        <v>100</v>
      </c>
      <c r="E51" s="363">
        <v>100</v>
      </c>
      <c r="F51" s="363">
        <v>100</v>
      </c>
      <c r="G51" s="363">
        <v>100</v>
      </c>
      <c r="H51" s="363">
        <v>100</v>
      </c>
      <c r="I51" s="363">
        <v>100</v>
      </c>
    </row>
    <row r="52" spans="1:9" x14ac:dyDescent="0.25">
      <c r="A52" s="356" t="s">
        <v>403</v>
      </c>
      <c r="B52" s="348"/>
      <c r="C52" s="348"/>
      <c r="D52" s="357">
        <v>5430</v>
      </c>
      <c r="E52" s="357">
        <v>5430</v>
      </c>
      <c r="F52" s="357">
        <v>5430</v>
      </c>
      <c r="G52" s="357">
        <v>100</v>
      </c>
      <c r="H52" s="357">
        <v>100</v>
      </c>
      <c r="I52" s="357">
        <v>100</v>
      </c>
    </row>
    <row r="53" spans="1:9" x14ac:dyDescent="0.25">
      <c r="A53" s="358" t="s">
        <v>333</v>
      </c>
      <c r="B53" s="348"/>
      <c r="C53" s="348"/>
      <c r="D53" s="359">
        <v>5430</v>
      </c>
      <c r="E53" s="359">
        <v>5430</v>
      </c>
      <c r="F53" s="359">
        <v>5430</v>
      </c>
      <c r="G53" s="359">
        <v>100</v>
      </c>
      <c r="H53" s="359">
        <v>100</v>
      </c>
      <c r="I53" s="359">
        <v>100</v>
      </c>
    </row>
    <row r="54" spans="1:9" x14ac:dyDescent="0.25">
      <c r="A54" s="360" t="s">
        <v>334</v>
      </c>
      <c r="B54" s="348"/>
      <c r="C54" s="348"/>
      <c r="D54" s="361">
        <v>5430</v>
      </c>
      <c r="E54" s="361">
        <v>5430</v>
      </c>
      <c r="F54" s="361">
        <v>5430</v>
      </c>
      <c r="G54" s="361">
        <v>100</v>
      </c>
      <c r="H54" s="361">
        <v>100</v>
      </c>
      <c r="I54" s="361">
        <v>100</v>
      </c>
    </row>
    <row r="55" spans="1:9" x14ac:dyDescent="0.25">
      <c r="A55" s="362" t="s">
        <v>335</v>
      </c>
      <c r="B55" s="348"/>
      <c r="C55" s="348"/>
      <c r="D55" s="363">
        <v>5430</v>
      </c>
      <c r="E55" s="363">
        <v>5430</v>
      </c>
      <c r="F55" s="363">
        <v>5430</v>
      </c>
      <c r="G55" s="363">
        <v>100</v>
      </c>
      <c r="H55" s="363">
        <v>100</v>
      </c>
      <c r="I55" s="363">
        <v>100</v>
      </c>
    </row>
    <row r="56" spans="1:9" x14ac:dyDescent="0.25">
      <c r="A56" s="362" t="s">
        <v>252</v>
      </c>
      <c r="B56" s="348"/>
      <c r="C56" s="348"/>
      <c r="D56" s="363">
        <v>5430</v>
      </c>
      <c r="E56" s="363">
        <v>5430</v>
      </c>
      <c r="F56" s="363">
        <v>5430</v>
      </c>
      <c r="G56" s="363">
        <v>100</v>
      </c>
      <c r="H56" s="363">
        <v>100</v>
      </c>
      <c r="I56" s="363">
        <v>100</v>
      </c>
    </row>
    <row r="57" spans="1:9" x14ac:dyDescent="0.25">
      <c r="A57" s="362" t="s">
        <v>347</v>
      </c>
      <c r="B57" s="348"/>
      <c r="C57" s="348"/>
      <c r="D57" s="363">
        <v>2715</v>
      </c>
      <c r="E57" s="363">
        <v>2715</v>
      </c>
      <c r="F57" s="363">
        <v>2715</v>
      </c>
      <c r="G57" s="363">
        <v>100</v>
      </c>
      <c r="H57" s="363">
        <v>100</v>
      </c>
      <c r="I57" s="363">
        <v>100</v>
      </c>
    </row>
    <row r="58" spans="1:9" x14ac:dyDescent="0.25">
      <c r="A58" s="362" t="s">
        <v>404</v>
      </c>
      <c r="B58" s="348"/>
      <c r="C58" s="348"/>
      <c r="D58" s="363">
        <v>2715</v>
      </c>
      <c r="E58" s="363">
        <v>2715</v>
      </c>
      <c r="F58" s="363">
        <v>2715</v>
      </c>
      <c r="G58" s="363">
        <v>100</v>
      </c>
      <c r="H58" s="363">
        <v>100</v>
      </c>
      <c r="I58" s="363">
        <v>100</v>
      </c>
    </row>
    <row r="59" spans="1:9" x14ac:dyDescent="0.25">
      <c r="A59" s="364" t="s">
        <v>405</v>
      </c>
      <c r="B59" t="s">
        <v>406</v>
      </c>
      <c r="C59" t="s">
        <v>407</v>
      </c>
      <c r="D59" s="363">
        <v>2715</v>
      </c>
      <c r="E59" s="363">
        <v>2715</v>
      </c>
      <c r="F59" s="363">
        <v>2715</v>
      </c>
      <c r="G59" s="363">
        <v>100</v>
      </c>
      <c r="H59" s="363">
        <v>100</v>
      </c>
      <c r="I59" s="363">
        <v>100</v>
      </c>
    </row>
    <row r="60" spans="1:9" x14ac:dyDescent="0.25">
      <c r="A60" s="362" t="s">
        <v>363</v>
      </c>
      <c r="B60" s="348"/>
      <c r="C60" s="348"/>
      <c r="D60" s="363">
        <v>2715</v>
      </c>
      <c r="E60" s="363">
        <v>2715</v>
      </c>
      <c r="F60" s="363">
        <v>2715</v>
      </c>
      <c r="G60" s="363">
        <v>100</v>
      </c>
      <c r="H60" s="363">
        <v>100</v>
      </c>
      <c r="I60" s="363">
        <v>100</v>
      </c>
    </row>
    <row r="61" spans="1:9" x14ac:dyDescent="0.25">
      <c r="A61" s="362" t="s">
        <v>408</v>
      </c>
      <c r="B61" s="348"/>
      <c r="C61" s="348"/>
      <c r="D61" s="363">
        <v>2715</v>
      </c>
      <c r="E61" s="363">
        <v>2715</v>
      </c>
      <c r="F61" s="363">
        <v>2715</v>
      </c>
      <c r="G61" s="363">
        <v>100</v>
      </c>
      <c r="H61" s="363">
        <v>100</v>
      </c>
      <c r="I61" s="363">
        <v>100</v>
      </c>
    </row>
    <row r="62" spans="1:9" x14ac:dyDescent="0.25">
      <c r="A62" s="364" t="s">
        <v>409</v>
      </c>
      <c r="B62" t="s">
        <v>410</v>
      </c>
      <c r="C62" t="s">
        <v>182</v>
      </c>
      <c r="D62" s="363">
        <v>2715</v>
      </c>
      <c r="E62" s="363">
        <v>2715</v>
      </c>
      <c r="F62" s="363">
        <v>2715</v>
      </c>
      <c r="G62" s="363">
        <v>100</v>
      </c>
      <c r="H62" s="363">
        <v>100</v>
      </c>
      <c r="I62" s="363">
        <v>100</v>
      </c>
    </row>
    <row r="63" spans="1:9" x14ac:dyDescent="0.25">
      <c r="A63" s="354" t="s">
        <v>411</v>
      </c>
      <c r="B63" s="348"/>
      <c r="C63" s="348"/>
      <c r="D63" s="355">
        <v>20000</v>
      </c>
      <c r="E63" s="355">
        <v>0</v>
      </c>
      <c r="F63" s="355">
        <v>0</v>
      </c>
      <c r="G63" s="355">
        <v>0</v>
      </c>
      <c r="H63" s="355">
        <v>0</v>
      </c>
      <c r="I63" s="355">
        <v>0</v>
      </c>
    </row>
    <row r="64" spans="1:9" x14ac:dyDescent="0.25">
      <c r="A64" s="356" t="s">
        <v>412</v>
      </c>
      <c r="B64" s="348"/>
      <c r="C64" s="348"/>
      <c r="D64" s="357">
        <v>20000</v>
      </c>
      <c r="E64" s="357">
        <v>0</v>
      </c>
      <c r="F64" s="357">
        <v>0</v>
      </c>
      <c r="G64" s="357">
        <v>0</v>
      </c>
      <c r="H64" s="357">
        <v>0</v>
      </c>
      <c r="I64" s="357">
        <v>0</v>
      </c>
    </row>
    <row r="65" spans="1:9" x14ac:dyDescent="0.25">
      <c r="A65" s="358" t="s">
        <v>413</v>
      </c>
      <c r="B65" s="348"/>
      <c r="C65" s="348"/>
      <c r="D65" s="359">
        <v>20000</v>
      </c>
      <c r="E65" s="359">
        <v>0</v>
      </c>
      <c r="F65" s="359">
        <v>0</v>
      </c>
      <c r="G65" s="359">
        <v>0</v>
      </c>
      <c r="H65" s="359">
        <v>0</v>
      </c>
      <c r="I65" s="359">
        <v>0</v>
      </c>
    </row>
    <row r="66" spans="1:9" x14ac:dyDescent="0.25">
      <c r="A66" s="360" t="s">
        <v>414</v>
      </c>
      <c r="B66" s="348"/>
      <c r="C66" s="348"/>
      <c r="D66" s="361">
        <v>20000</v>
      </c>
      <c r="E66" s="361">
        <v>0</v>
      </c>
      <c r="F66" s="361">
        <v>0</v>
      </c>
      <c r="G66" s="361">
        <v>0</v>
      </c>
      <c r="H66" s="361">
        <v>0</v>
      </c>
      <c r="I66" s="361">
        <v>0</v>
      </c>
    </row>
    <row r="67" spans="1:9" x14ac:dyDescent="0.25">
      <c r="A67" s="362" t="s">
        <v>415</v>
      </c>
      <c r="B67" s="348"/>
      <c r="C67" s="348"/>
      <c r="D67" s="363">
        <v>20000</v>
      </c>
      <c r="E67" s="363">
        <v>0</v>
      </c>
      <c r="F67" s="363">
        <v>0</v>
      </c>
      <c r="G67" s="363">
        <v>0</v>
      </c>
      <c r="H67" s="363">
        <v>0</v>
      </c>
      <c r="I67" s="363">
        <v>0</v>
      </c>
    </row>
    <row r="68" spans="1:9" x14ac:dyDescent="0.25">
      <c r="A68" s="362" t="s">
        <v>416</v>
      </c>
      <c r="B68" s="348"/>
      <c r="C68" s="348"/>
      <c r="D68" s="363">
        <v>20000</v>
      </c>
      <c r="E68" s="363">
        <v>0</v>
      </c>
      <c r="F68" s="363">
        <v>0</v>
      </c>
      <c r="G68" s="363">
        <v>0</v>
      </c>
      <c r="H68" s="363">
        <v>0</v>
      </c>
      <c r="I68" s="363">
        <v>0</v>
      </c>
    </row>
    <row r="69" spans="1:9" x14ac:dyDescent="0.25">
      <c r="A69" s="362" t="s">
        <v>417</v>
      </c>
      <c r="B69" s="348"/>
      <c r="C69" s="348"/>
      <c r="D69" s="363">
        <v>20000</v>
      </c>
      <c r="E69" s="363">
        <v>0</v>
      </c>
      <c r="F69" s="363">
        <v>0</v>
      </c>
      <c r="G69" s="363">
        <v>0</v>
      </c>
      <c r="H69" s="363">
        <v>0</v>
      </c>
      <c r="I69" s="363">
        <v>0</v>
      </c>
    </row>
    <row r="70" spans="1:9" x14ac:dyDescent="0.25">
      <c r="A70" s="362" t="s">
        <v>418</v>
      </c>
      <c r="B70" s="348"/>
      <c r="C70" s="348"/>
      <c r="D70" s="363">
        <v>20000</v>
      </c>
      <c r="E70" s="363">
        <v>0</v>
      </c>
      <c r="F70" s="363">
        <v>0</v>
      </c>
      <c r="G70" s="363">
        <v>0</v>
      </c>
      <c r="H70" s="363">
        <v>0</v>
      </c>
      <c r="I70" s="363">
        <v>0</v>
      </c>
    </row>
    <row r="71" spans="1:9" x14ac:dyDescent="0.25">
      <c r="A71" s="364" t="s">
        <v>419</v>
      </c>
      <c r="B71" t="s">
        <v>420</v>
      </c>
      <c r="C71" t="s">
        <v>102</v>
      </c>
      <c r="D71" s="363">
        <v>20000</v>
      </c>
      <c r="E71" s="363">
        <v>0</v>
      </c>
      <c r="F71" s="363">
        <v>0</v>
      </c>
      <c r="G71" s="363">
        <v>0</v>
      </c>
      <c r="H71" s="363">
        <v>0</v>
      </c>
      <c r="I71" s="363">
        <v>0</v>
      </c>
    </row>
    <row r="72" spans="1:9" x14ac:dyDescent="0.25">
      <c r="A72" s="352" t="s">
        <v>421</v>
      </c>
      <c r="B72" s="348"/>
      <c r="C72" s="348"/>
      <c r="D72" s="353">
        <v>76078</v>
      </c>
      <c r="E72" s="353">
        <v>74578</v>
      </c>
      <c r="F72" s="353">
        <v>74578</v>
      </c>
      <c r="G72" s="353">
        <v>98.03</v>
      </c>
      <c r="H72" s="353">
        <v>100</v>
      </c>
      <c r="I72" s="353">
        <v>98.03</v>
      </c>
    </row>
    <row r="73" spans="1:9" x14ac:dyDescent="0.25">
      <c r="A73" s="354" t="s">
        <v>422</v>
      </c>
      <c r="B73" s="348"/>
      <c r="C73" s="348"/>
      <c r="D73" s="355">
        <v>73978</v>
      </c>
      <c r="E73" s="355">
        <v>73978</v>
      </c>
      <c r="F73" s="355">
        <v>73978</v>
      </c>
      <c r="G73" s="355">
        <v>100</v>
      </c>
      <c r="H73" s="355">
        <v>100</v>
      </c>
      <c r="I73" s="355">
        <v>100</v>
      </c>
    </row>
    <row r="74" spans="1:9" x14ac:dyDescent="0.25">
      <c r="A74" s="356" t="s">
        <v>423</v>
      </c>
      <c r="B74" s="348"/>
      <c r="C74" s="348"/>
      <c r="D74" s="357">
        <v>619</v>
      </c>
      <c r="E74" s="357">
        <v>619</v>
      </c>
      <c r="F74" s="357">
        <v>619</v>
      </c>
      <c r="G74" s="357">
        <v>100</v>
      </c>
      <c r="H74" s="357">
        <v>100</v>
      </c>
      <c r="I74" s="357">
        <v>100</v>
      </c>
    </row>
    <row r="75" spans="1:9" x14ac:dyDescent="0.25">
      <c r="A75" s="358" t="s">
        <v>413</v>
      </c>
      <c r="B75" s="348"/>
      <c r="C75" s="348"/>
      <c r="D75" s="359">
        <v>619</v>
      </c>
      <c r="E75" s="359">
        <v>619</v>
      </c>
      <c r="F75" s="359">
        <v>619</v>
      </c>
      <c r="G75" s="359">
        <v>100</v>
      </c>
      <c r="H75" s="359">
        <v>100</v>
      </c>
      <c r="I75" s="359">
        <v>100</v>
      </c>
    </row>
    <row r="76" spans="1:9" x14ac:dyDescent="0.25">
      <c r="A76" s="360" t="s">
        <v>414</v>
      </c>
      <c r="B76" s="348"/>
      <c r="C76" s="348"/>
      <c r="D76" s="361">
        <v>619</v>
      </c>
      <c r="E76" s="361">
        <v>619</v>
      </c>
      <c r="F76" s="361">
        <v>619</v>
      </c>
      <c r="G76" s="361">
        <v>100</v>
      </c>
      <c r="H76" s="361">
        <v>100</v>
      </c>
      <c r="I76" s="361">
        <v>100</v>
      </c>
    </row>
    <row r="77" spans="1:9" x14ac:dyDescent="0.25">
      <c r="A77" s="362" t="s">
        <v>335</v>
      </c>
      <c r="B77" s="348"/>
      <c r="C77" s="348"/>
      <c r="D77" s="363">
        <v>619</v>
      </c>
      <c r="E77" s="363">
        <v>619</v>
      </c>
      <c r="F77" s="363">
        <v>619</v>
      </c>
      <c r="G77" s="363">
        <v>100</v>
      </c>
      <c r="H77" s="363">
        <v>100</v>
      </c>
      <c r="I77" s="363">
        <v>100</v>
      </c>
    </row>
    <row r="78" spans="1:9" x14ac:dyDescent="0.25">
      <c r="A78" s="362" t="s">
        <v>252</v>
      </c>
      <c r="B78" s="348"/>
      <c r="C78" s="348"/>
      <c r="D78" s="363">
        <v>619</v>
      </c>
      <c r="E78" s="363">
        <v>619</v>
      </c>
      <c r="F78" s="363">
        <v>619</v>
      </c>
      <c r="G78" s="363">
        <v>100</v>
      </c>
      <c r="H78" s="363">
        <v>100</v>
      </c>
      <c r="I78" s="363">
        <v>100</v>
      </c>
    </row>
    <row r="79" spans="1:9" x14ac:dyDescent="0.25">
      <c r="A79" s="362" t="s">
        <v>388</v>
      </c>
      <c r="B79" s="348"/>
      <c r="C79" s="348"/>
      <c r="D79" s="363">
        <v>619</v>
      </c>
      <c r="E79" s="363">
        <v>619</v>
      </c>
      <c r="F79" s="363">
        <v>619</v>
      </c>
      <c r="G79" s="363">
        <v>100</v>
      </c>
      <c r="H79" s="363">
        <v>100</v>
      </c>
      <c r="I79" s="363">
        <v>100</v>
      </c>
    </row>
    <row r="80" spans="1:9" x14ac:dyDescent="0.25">
      <c r="A80" s="362" t="s">
        <v>395</v>
      </c>
      <c r="B80" s="348"/>
      <c r="C80" s="348"/>
      <c r="D80" s="363">
        <v>619</v>
      </c>
      <c r="E80" s="363">
        <v>619</v>
      </c>
      <c r="F80" s="363">
        <v>619</v>
      </c>
      <c r="G80" s="363">
        <v>100</v>
      </c>
      <c r="H80" s="363">
        <v>100</v>
      </c>
      <c r="I80" s="363">
        <v>100</v>
      </c>
    </row>
    <row r="81" spans="1:9" x14ac:dyDescent="0.25">
      <c r="A81" s="364" t="s">
        <v>424</v>
      </c>
      <c r="B81" t="s">
        <v>397</v>
      </c>
      <c r="C81" t="s">
        <v>128</v>
      </c>
      <c r="D81" s="363">
        <v>619</v>
      </c>
      <c r="E81" s="363">
        <v>619</v>
      </c>
      <c r="F81" s="363">
        <v>619</v>
      </c>
      <c r="G81" s="363">
        <v>100</v>
      </c>
      <c r="H81" s="363">
        <v>100</v>
      </c>
      <c r="I81" s="363">
        <v>100</v>
      </c>
    </row>
    <row r="82" spans="1:9" x14ac:dyDescent="0.25">
      <c r="A82" s="356" t="s">
        <v>425</v>
      </c>
      <c r="B82" s="348"/>
      <c r="C82" s="348"/>
      <c r="D82" s="357">
        <v>1348</v>
      </c>
      <c r="E82" s="357">
        <v>1348</v>
      </c>
      <c r="F82" s="357">
        <v>1348</v>
      </c>
      <c r="G82" s="357">
        <v>100</v>
      </c>
      <c r="H82" s="357">
        <v>100</v>
      </c>
      <c r="I82" s="357">
        <v>100</v>
      </c>
    </row>
    <row r="83" spans="1:9" x14ac:dyDescent="0.25">
      <c r="A83" s="358" t="s">
        <v>413</v>
      </c>
      <c r="B83" s="348"/>
      <c r="C83" s="348"/>
      <c r="D83" s="359">
        <v>1348</v>
      </c>
      <c r="E83" s="359">
        <v>1348</v>
      </c>
      <c r="F83" s="359">
        <v>1348</v>
      </c>
      <c r="G83" s="359">
        <v>100</v>
      </c>
      <c r="H83" s="359">
        <v>100</v>
      </c>
      <c r="I83" s="359">
        <v>100</v>
      </c>
    </row>
    <row r="84" spans="1:9" x14ac:dyDescent="0.25">
      <c r="A84" s="360" t="s">
        <v>414</v>
      </c>
      <c r="B84" s="348"/>
      <c r="C84" s="348"/>
      <c r="D84" s="361">
        <v>1348</v>
      </c>
      <c r="E84" s="361">
        <v>1348</v>
      </c>
      <c r="F84" s="361">
        <v>1348</v>
      </c>
      <c r="G84" s="361">
        <v>100</v>
      </c>
      <c r="H84" s="361">
        <v>100</v>
      </c>
      <c r="I84" s="361">
        <v>100</v>
      </c>
    </row>
    <row r="85" spans="1:9" x14ac:dyDescent="0.25">
      <c r="A85" s="362" t="s">
        <v>335</v>
      </c>
      <c r="B85" s="348"/>
      <c r="C85" s="348"/>
      <c r="D85" s="363">
        <v>1348</v>
      </c>
      <c r="E85" s="363">
        <v>1348</v>
      </c>
      <c r="F85" s="363">
        <v>1348</v>
      </c>
      <c r="G85" s="363">
        <v>100</v>
      </c>
      <c r="H85" s="363">
        <v>100</v>
      </c>
      <c r="I85" s="363">
        <v>100</v>
      </c>
    </row>
    <row r="86" spans="1:9" x14ac:dyDescent="0.25">
      <c r="A86" s="362" t="s">
        <v>252</v>
      </c>
      <c r="B86" s="348"/>
      <c r="C86" s="348"/>
      <c r="D86" s="363">
        <v>1348</v>
      </c>
      <c r="E86" s="363">
        <v>1348</v>
      </c>
      <c r="F86" s="363">
        <v>1348</v>
      </c>
      <c r="G86" s="363">
        <v>100</v>
      </c>
      <c r="H86" s="363">
        <v>100</v>
      </c>
      <c r="I86" s="363">
        <v>100</v>
      </c>
    </row>
    <row r="87" spans="1:9" x14ac:dyDescent="0.25">
      <c r="A87" s="362" t="s">
        <v>388</v>
      </c>
      <c r="B87" s="348"/>
      <c r="C87" s="348"/>
      <c r="D87" s="363">
        <v>1348</v>
      </c>
      <c r="E87" s="363">
        <v>1348</v>
      </c>
      <c r="F87" s="363">
        <v>1348</v>
      </c>
      <c r="G87" s="363">
        <v>100</v>
      </c>
      <c r="H87" s="363">
        <v>100</v>
      </c>
      <c r="I87" s="363">
        <v>100</v>
      </c>
    </row>
    <row r="88" spans="1:9" x14ac:dyDescent="0.25">
      <c r="A88" s="362" t="s">
        <v>395</v>
      </c>
      <c r="B88" s="348"/>
      <c r="C88" s="348"/>
      <c r="D88" s="363">
        <v>1348</v>
      </c>
      <c r="E88" s="363">
        <v>1348</v>
      </c>
      <c r="F88" s="363">
        <v>1348</v>
      </c>
      <c r="G88" s="363">
        <v>100</v>
      </c>
      <c r="H88" s="363">
        <v>100</v>
      </c>
      <c r="I88" s="363">
        <v>100</v>
      </c>
    </row>
    <row r="89" spans="1:9" x14ac:dyDescent="0.25">
      <c r="A89" s="364" t="s">
        <v>426</v>
      </c>
      <c r="B89" t="s">
        <v>397</v>
      </c>
      <c r="C89" t="s">
        <v>128</v>
      </c>
      <c r="D89" s="363">
        <v>1348</v>
      </c>
      <c r="E89" s="363">
        <v>1348</v>
      </c>
      <c r="F89" s="363">
        <v>1348</v>
      </c>
      <c r="G89" s="363">
        <v>100</v>
      </c>
      <c r="H89" s="363">
        <v>100</v>
      </c>
      <c r="I89" s="363">
        <v>100</v>
      </c>
    </row>
    <row r="90" spans="1:9" x14ac:dyDescent="0.25">
      <c r="A90" s="356" t="s">
        <v>427</v>
      </c>
      <c r="B90" s="348"/>
      <c r="C90" s="348"/>
      <c r="D90" s="357">
        <v>531</v>
      </c>
      <c r="E90" s="357">
        <v>531</v>
      </c>
      <c r="F90" s="357">
        <v>531</v>
      </c>
      <c r="G90" s="357">
        <v>100</v>
      </c>
      <c r="H90" s="357">
        <v>100</v>
      </c>
      <c r="I90" s="357">
        <v>100</v>
      </c>
    </row>
    <row r="91" spans="1:9" x14ac:dyDescent="0.25">
      <c r="A91" s="358" t="s">
        <v>413</v>
      </c>
      <c r="B91" s="348"/>
      <c r="C91" s="348"/>
      <c r="D91" s="359">
        <v>531</v>
      </c>
      <c r="E91" s="359">
        <v>531</v>
      </c>
      <c r="F91" s="359">
        <v>531</v>
      </c>
      <c r="G91" s="359">
        <v>100</v>
      </c>
      <c r="H91" s="359">
        <v>100</v>
      </c>
      <c r="I91" s="359">
        <v>100</v>
      </c>
    </row>
    <row r="92" spans="1:9" x14ac:dyDescent="0.25">
      <c r="A92" s="360" t="s">
        <v>414</v>
      </c>
      <c r="B92" s="348"/>
      <c r="C92" s="348"/>
      <c r="D92" s="361">
        <v>531</v>
      </c>
      <c r="E92" s="361">
        <v>531</v>
      </c>
      <c r="F92" s="361">
        <v>531</v>
      </c>
      <c r="G92" s="361">
        <v>100</v>
      </c>
      <c r="H92" s="361">
        <v>100</v>
      </c>
      <c r="I92" s="361">
        <v>100</v>
      </c>
    </row>
    <row r="93" spans="1:9" x14ac:dyDescent="0.25">
      <c r="A93" s="362" t="s">
        <v>335</v>
      </c>
      <c r="B93" s="348"/>
      <c r="C93" s="348"/>
      <c r="D93" s="363">
        <v>531</v>
      </c>
      <c r="E93" s="363">
        <v>531</v>
      </c>
      <c r="F93" s="363">
        <v>531</v>
      </c>
      <c r="G93" s="363">
        <v>100</v>
      </c>
      <c r="H93" s="363">
        <v>100</v>
      </c>
      <c r="I93" s="363">
        <v>100</v>
      </c>
    </row>
    <row r="94" spans="1:9" x14ac:dyDescent="0.25">
      <c r="A94" s="362" t="s">
        <v>252</v>
      </c>
      <c r="B94" s="348"/>
      <c r="C94" s="348"/>
      <c r="D94" s="363">
        <v>531</v>
      </c>
      <c r="E94" s="363">
        <v>531</v>
      </c>
      <c r="F94" s="363">
        <v>531</v>
      </c>
      <c r="G94" s="363">
        <v>100</v>
      </c>
      <c r="H94" s="363">
        <v>100</v>
      </c>
      <c r="I94" s="363">
        <v>100</v>
      </c>
    </row>
    <row r="95" spans="1:9" x14ac:dyDescent="0.25">
      <c r="A95" s="362" t="s">
        <v>363</v>
      </c>
      <c r="B95" s="348"/>
      <c r="C95" s="348"/>
      <c r="D95" s="363">
        <v>531</v>
      </c>
      <c r="E95" s="363">
        <v>531</v>
      </c>
      <c r="F95" s="363">
        <v>531</v>
      </c>
      <c r="G95" s="363">
        <v>100</v>
      </c>
      <c r="H95" s="363">
        <v>100</v>
      </c>
      <c r="I95" s="363">
        <v>100</v>
      </c>
    </row>
    <row r="96" spans="1:9" x14ac:dyDescent="0.25">
      <c r="A96" s="362" t="s">
        <v>379</v>
      </c>
      <c r="B96" s="348"/>
      <c r="C96" s="348"/>
      <c r="D96" s="363">
        <v>531</v>
      </c>
      <c r="E96" s="363">
        <v>531</v>
      </c>
      <c r="F96" s="363">
        <v>531</v>
      </c>
      <c r="G96" s="363">
        <v>100</v>
      </c>
      <c r="H96" s="363">
        <v>100</v>
      </c>
      <c r="I96" s="363">
        <v>100</v>
      </c>
    </row>
    <row r="97" spans="1:9" x14ac:dyDescent="0.25">
      <c r="A97" s="364" t="s">
        <v>428</v>
      </c>
      <c r="B97" t="s">
        <v>381</v>
      </c>
      <c r="C97" t="s">
        <v>150</v>
      </c>
      <c r="D97" s="363">
        <v>531</v>
      </c>
      <c r="E97" s="363">
        <v>531</v>
      </c>
      <c r="F97" s="363">
        <v>531</v>
      </c>
      <c r="G97" s="363">
        <v>100</v>
      </c>
      <c r="H97" s="363">
        <v>100</v>
      </c>
      <c r="I97" s="363">
        <v>100</v>
      </c>
    </row>
    <row r="98" spans="1:9" x14ac:dyDescent="0.25">
      <c r="A98" s="356" t="s">
        <v>429</v>
      </c>
      <c r="B98" s="348"/>
      <c r="C98" s="348"/>
      <c r="D98" s="357">
        <v>71480</v>
      </c>
      <c r="E98" s="357">
        <v>71480</v>
      </c>
      <c r="F98" s="357">
        <v>71480</v>
      </c>
      <c r="G98" s="357">
        <v>100</v>
      </c>
      <c r="H98" s="357">
        <v>100</v>
      </c>
      <c r="I98" s="357">
        <v>100</v>
      </c>
    </row>
    <row r="99" spans="1:9" x14ac:dyDescent="0.25">
      <c r="A99" s="358" t="s">
        <v>413</v>
      </c>
      <c r="B99" s="348"/>
      <c r="C99" s="348"/>
      <c r="D99" s="359">
        <v>18600</v>
      </c>
      <c r="E99" s="359">
        <v>18600</v>
      </c>
      <c r="F99" s="359">
        <v>18600</v>
      </c>
      <c r="G99" s="359">
        <v>100</v>
      </c>
      <c r="H99" s="359">
        <v>100</v>
      </c>
      <c r="I99" s="359">
        <v>100</v>
      </c>
    </row>
    <row r="100" spans="1:9" x14ac:dyDescent="0.25">
      <c r="A100" s="360" t="s">
        <v>414</v>
      </c>
      <c r="B100" s="348"/>
      <c r="C100" s="348"/>
      <c r="D100" s="361">
        <v>18600</v>
      </c>
      <c r="E100" s="361">
        <v>18600</v>
      </c>
      <c r="F100" s="361">
        <v>18600</v>
      </c>
      <c r="G100" s="361">
        <v>100</v>
      </c>
      <c r="H100" s="361">
        <v>100</v>
      </c>
      <c r="I100" s="361">
        <v>100</v>
      </c>
    </row>
    <row r="101" spans="1:9" x14ac:dyDescent="0.25">
      <c r="A101" s="362" t="s">
        <v>335</v>
      </c>
      <c r="B101" s="348"/>
      <c r="C101" s="348"/>
      <c r="D101" s="363">
        <v>18600</v>
      </c>
      <c r="E101" s="363">
        <v>18600</v>
      </c>
      <c r="F101" s="363">
        <v>18600</v>
      </c>
      <c r="G101" s="363">
        <v>100</v>
      </c>
      <c r="H101" s="363">
        <v>100</v>
      </c>
      <c r="I101" s="363">
        <v>100</v>
      </c>
    </row>
    <row r="102" spans="1:9" x14ac:dyDescent="0.25">
      <c r="A102" s="362" t="s">
        <v>249</v>
      </c>
      <c r="B102" s="348"/>
      <c r="C102" s="348"/>
      <c r="D102" s="363">
        <v>17680</v>
      </c>
      <c r="E102" s="363">
        <v>17680</v>
      </c>
      <c r="F102" s="363">
        <v>17680</v>
      </c>
      <c r="G102" s="363">
        <v>100</v>
      </c>
      <c r="H102" s="363">
        <v>100</v>
      </c>
      <c r="I102" s="363">
        <v>100</v>
      </c>
    </row>
    <row r="103" spans="1:9" x14ac:dyDescent="0.25">
      <c r="A103" s="362" t="s">
        <v>430</v>
      </c>
      <c r="B103" s="348"/>
      <c r="C103" s="348"/>
      <c r="D103" s="363">
        <v>14360</v>
      </c>
      <c r="E103" s="363">
        <v>14360</v>
      </c>
      <c r="F103" s="363">
        <v>14360</v>
      </c>
      <c r="G103" s="363">
        <v>100</v>
      </c>
      <c r="H103" s="363">
        <v>100</v>
      </c>
      <c r="I103" s="363">
        <v>100</v>
      </c>
    </row>
    <row r="104" spans="1:9" x14ac:dyDescent="0.25">
      <c r="A104" s="362" t="s">
        <v>431</v>
      </c>
      <c r="B104" s="348"/>
      <c r="C104" s="348"/>
      <c r="D104" s="363">
        <v>14360</v>
      </c>
      <c r="E104" s="363">
        <v>14360</v>
      </c>
      <c r="F104" s="363">
        <v>14360</v>
      </c>
      <c r="G104" s="363">
        <v>100</v>
      </c>
      <c r="H104" s="363">
        <v>100</v>
      </c>
      <c r="I104" s="363">
        <v>100</v>
      </c>
    </row>
    <row r="105" spans="1:9" x14ac:dyDescent="0.25">
      <c r="A105" s="364" t="s">
        <v>432</v>
      </c>
      <c r="B105" t="s">
        <v>433</v>
      </c>
      <c r="C105" t="s">
        <v>208</v>
      </c>
      <c r="D105" s="363">
        <v>14360</v>
      </c>
      <c r="E105" s="363">
        <v>14360</v>
      </c>
      <c r="F105" s="363">
        <v>14360</v>
      </c>
      <c r="G105" s="363">
        <v>100</v>
      </c>
      <c r="H105" s="363">
        <v>100</v>
      </c>
      <c r="I105" s="363">
        <v>100</v>
      </c>
    </row>
    <row r="106" spans="1:9" x14ac:dyDescent="0.25">
      <c r="A106" s="362" t="s">
        <v>434</v>
      </c>
      <c r="B106" s="348"/>
      <c r="C106" s="348"/>
      <c r="D106" s="363">
        <v>940</v>
      </c>
      <c r="E106" s="363">
        <v>940</v>
      </c>
      <c r="F106" s="363">
        <v>940</v>
      </c>
      <c r="G106" s="363">
        <v>100</v>
      </c>
      <c r="H106" s="363">
        <v>100</v>
      </c>
      <c r="I106" s="363">
        <v>100</v>
      </c>
    </row>
    <row r="107" spans="1:9" x14ac:dyDescent="0.25">
      <c r="A107" s="362" t="s">
        <v>435</v>
      </c>
      <c r="B107" s="348"/>
      <c r="C107" s="348"/>
      <c r="D107" s="363">
        <v>940</v>
      </c>
      <c r="E107" s="363">
        <v>940</v>
      </c>
      <c r="F107" s="363">
        <v>940</v>
      </c>
      <c r="G107" s="363">
        <v>100</v>
      </c>
      <c r="H107" s="363">
        <v>100</v>
      </c>
      <c r="I107" s="363">
        <v>100</v>
      </c>
    </row>
    <row r="108" spans="1:9" x14ac:dyDescent="0.25">
      <c r="A108" s="364" t="s">
        <v>436</v>
      </c>
      <c r="B108" t="s">
        <v>437</v>
      </c>
      <c r="C108" t="s">
        <v>211</v>
      </c>
      <c r="D108" s="363">
        <v>940</v>
      </c>
      <c r="E108" s="363">
        <v>940</v>
      </c>
      <c r="F108" s="363">
        <v>940</v>
      </c>
      <c r="G108" s="363">
        <v>100</v>
      </c>
      <c r="H108" s="363">
        <v>100</v>
      </c>
      <c r="I108" s="363">
        <v>100</v>
      </c>
    </row>
    <row r="109" spans="1:9" x14ac:dyDescent="0.25">
      <c r="A109" s="362" t="s">
        <v>438</v>
      </c>
      <c r="B109" s="348"/>
      <c r="C109" s="348"/>
      <c r="D109" s="363">
        <v>2380</v>
      </c>
      <c r="E109" s="363">
        <v>2380</v>
      </c>
      <c r="F109" s="363">
        <v>2380</v>
      </c>
      <c r="G109" s="363">
        <v>100</v>
      </c>
      <c r="H109" s="363">
        <v>100</v>
      </c>
      <c r="I109" s="363">
        <v>100</v>
      </c>
    </row>
    <row r="110" spans="1:9" x14ac:dyDescent="0.25">
      <c r="A110" s="362" t="s">
        <v>439</v>
      </c>
      <c r="B110" s="348"/>
      <c r="C110" s="348"/>
      <c r="D110" s="363">
        <v>2380</v>
      </c>
      <c r="E110" s="363">
        <v>2380</v>
      </c>
      <c r="F110" s="363">
        <v>2380</v>
      </c>
      <c r="G110" s="363">
        <v>100</v>
      </c>
      <c r="H110" s="363">
        <v>100</v>
      </c>
      <c r="I110" s="363">
        <v>100</v>
      </c>
    </row>
    <row r="111" spans="1:9" x14ac:dyDescent="0.25">
      <c r="A111" s="364" t="s">
        <v>440</v>
      </c>
      <c r="B111" t="s">
        <v>441</v>
      </c>
      <c r="C111" t="s">
        <v>442</v>
      </c>
      <c r="D111" s="363">
        <v>2380</v>
      </c>
      <c r="E111" s="363">
        <v>2380</v>
      </c>
      <c r="F111" s="363">
        <v>2380</v>
      </c>
      <c r="G111" s="363">
        <v>100</v>
      </c>
      <c r="H111" s="363">
        <v>100</v>
      </c>
      <c r="I111" s="363">
        <v>100</v>
      </c>
    </row>
    <row r="112" spans="1:9" x14ac:dyDescent="0.25">
      <c r="A112" s="362" t="s">
        <v>252</v>
      </c>
      <c r="B112" s="348"/>
      <c r="C112" s="348"/>
      <c r="D112" s="363">
        <v>920</v>
      </c>
      <c r="E112" s="363">
        <v>920</v>
      </c>
      <c r="F112" s="363">
        <v>920</v>
      </c>
      <c r="G112" s="363">
        <v>100</v>
      </c>
      <c r="H112" s="363">
        <v>100</v>
      </c>
      <c r="I112" s="363">
        <v>100</v>
      </c>
    </row>
    <row r="113" spans="1:9" x14ac:dyDescent="0.25">
      <c r="A113" s="362" t="s">
        <v>336</v>
      </c>
      <c r="B113" s="348"/>
      <c r="C113" s="348"/>
      <c r="D113" s="363">
        <v>810</v>
      </c>
      <c r="E113" s="363">
        <v>810</v>
      </c>
      <c r="F113" s="363">
        <v>810</v>
      </c>
      <c r="G113" s="363">
        <v>100</v>
      </c>
      <c r="H113" s="363">
        <v>100</v>
      </c>
      <c r="I113" s="363">
        <v>100</v>
      </c>
    </row>
    <row r="114" spans="1:9" x14ac:dyDescent="0.25">
      <c r="A114" s="362" t="s">
        <v>337</v>
      </c>
      <c r="B114" s="348"/>
      <c r="C114" s="348"/>
      <c r="D114" s="363">
        <v>70</v>
      </c>
      <c r="E114" s="363">
        <v>70</v>
      </c>
      <c r="F114" s="363">
        <v>70</v>
      </c>
      <c r="G114" s="363">
        <v>100</v>
      </c>
      <c r="H114" s="363">
        <v>100</v>
      </c>
      <c r="I114" s="363">
        <v>100</v>
      </c>
    </row>
    <row r="115" spans="1:9" x14ac:dyDescent="0.25">
      <c r="A115" s="364" t="s">
        <v>443</v>
      </c>
      <c r="B115" t="s">
        <v>339</v>
      </c>
      <c r="C115" t="s">
        <v>111</v>
      </c>
      <c r="D115" s="363">
        <v>70</v>
      </c>
      <c r="E115" s="363">
        <v>70</v>
      </c>
      <c r="F115" s="363">
        <v>70</v>
      </c>
      <c r="G115" s="363">
        <v>100</v>
      </c>
      <c r="H115" s="363">
        <v>100</v>
      </c>
      <c r="I115" s="363">
        <v>100</v>
      </c>
    </row>
    <row r="116" spans="1:9" x14ac:dyDescent="0.25">
      <c r="A116" s="362" t="s">
        <v>444</v>
      </c>
      <c r="B116" s="348"/>
      <c r="C116" s="348"/>
      <c r="D116" s="363">
        <v>630</v>
      </c>
      <c r="E116" s="363">
        <v>630</v>
      </c>
      <c r="F116" s="363">
        <v>630</v>
      </c>
      <c r="G116" s="363">
        <v>100</v>
      </c>
      <c r="H116" s="363">
        <v>100</v>
      </c>
      <c r="I116" s="363">
        <v>100</v>
      </c>
    </row>
    <row r="117" spans="1:9" x14ac:dyDescent="0.25">
      <c r="A117" s="364" t="s">
        <v>445</v>
      </c>
      <c r="B117" t="s">
        <v>446</v>
      </c>
      <c r="C117" t="s">
        <v>447</v>
      </c>
      <c r="D117" s="363">
        <v>630</v>
      </c>
      <c r="E117" s="363">
        <v>630</v>
      </c>
      <c r="F117" s="363">
        <v>630</v>
      </c>
      <c r="G117" s="363">
        <v>100</v>
      </c>
      <c r="H117" s="363">
        <v>100</v>
      </c>
      <c r="I117" s="363">
        <v>100</v>
      </c>
    </row>
    <row r="118" spans="1:9" x14ac:dyDescent="0.25">
      <c r="A118" s="362" t="s">
        <v>340</v>
      </c>
      <c r="B118" s="348"/>
      <c r="C118" s="348"/>
      <c r="D118" s="363">
        <v>110</v>
      </c>
      <c r="E118" s="363">
        <v>110</v>
      </c>
      <c r="F118" s="363">
        <v>110</v>
      </c>
      <c r="G118" s="363">
        <v>100</v>
      </c>
      <c r="H118" s="363">
        <v>100</v>
      </c>
      <c r="I118" s="363">
        <v>100</v>
      </c>
    </row>
    <row r="119" spans="1:9" x14ac:dyDescent="0.25">
      <c r="A119" s="364" t="s">
        <v>448</v>
      </c>
      <c r="B119" t="s">
        <v>342</v>
      </c>
      <c r="C119" t="s">
        <v>158</v>
      </c>
      <c r="D119" s="363">
        <v>110</v>
      </c>
      <c r="E119" s="363">
        <v>110</v>
      </c>
      <c r="F119" s="363">
        <v>110</v>
      </c>
      <c r="G119" s="363">
        <v>100</v>
      </c>
      <c r="H119" s="363">
        <v>100</v>
      </c>
      <c r="I119" s="363">
        <v>100</v>
      </c>
    </row>
    <row r="120" spans="1:9" x14ac:dyDescent="0.25">
      <c r="A120" s="362" t="s">
        <v>363</v>
      </c>
      <c r="B120" s="348"/>
      <c r="C120" s="348"/>
      <c r="D120" s="363">
        <v>110</v>
      </c>
      <c r="E120" s="363">
        <v>110</v>
      </c>
      <c r="F120" s="363">
        <v>110</v>
      </c>
      <c r="G120" s="363">
        <v>100</v>
      </c>
      <c r="H120" s="363">
        <v>100</v>
      </c>
      <c r="I120" s="363">
        <v>100</v>
      </c>
    </row>
    <row r="121" spans="1:9" x14ac:dyDescent="0.25">
      <c r="A121" s="362" t="s">
        <v>375</v>
      </c>
      <c r="B121" s="348"/>
      <c r="C121" s="348"/>
      <c r="D121" s="363">
        <v>110</v>
      </c>
      <c r="E121" s="363">
        <v>110</v>
      </c>
      <c r="F121" s="363">
        <v>110</v>
      </c>
      <c r="G121" s="363">
        <v>100</v>
      </c>
      <c r="H121" s="363">
        <v>100</v>
      </c>
      <c r="I121" s="363">
        <v>100</v>
      </c>
    </row>
    <row r="122" spans="1:9" x14ac:dyDescent="0.25">
      <c r="A122" s="364" t="s">
        <v>449</v>
      </c>
      <c r="B122" t="s">
        <v>377</v>
      </c>
      <c r="C122" t="s">
        <v>378</v>
      </c>
      <c r="D122" s="363">
        <v>110</v>
      </c>
      <c r="E122" s="363">
        <v>110</v>
      </c>
      <c r="F122" s="363">
        <v>110</v>
      </c>
      <c r="G122" s="363">
        <v>100</v>
      </c>
      <c r="H122" s="363">
        <v>100</v>
      </c>
      <c r="I122" s="363">
        <v>100</v>
      </c>
    </row>
    <row r="123" spans="1:9" x14ac:dyDescent="0.25">
      <c r="A123" s="358" t="s">
        <v>450</v>
      </c>
      <c r="B123" s="348"/>
      <c r="C123" s="348"/>
      <c r="D123" s="359">
        <v>52880</v>
      </c>
      <c r="E123" s="359">
        <v>52880</v>
      </c>
      <c r="F123" s="359">
        <v>52880</v>
      </c>
      <c r="G123" s="359">
        <v>100</v>
      </c>
      <c r="H123" s="359">
        <v>100</v>
      </c>
      <c r="I123" s="359">
        <v>100</v>
      </c>
    </row>
    <row r="124" spans="1:9" x14ac:dyDescent="0.25">
      <c r="A124" s="360" t="s">
        <v>451</v>
      </c>
      <c r="B124" s="348"/>
      <c r="C124" s="348"/>
      <c r="D124" s="361">
        <v>0</v>
      </c>
      <c r="E124" s="361">
        <v>0</v>
      </c>
      <c r="F124" s="361">
        <v>0</v>
      </c>
      <c r="G124" s="361">
        <v>100</v>
      </c>
      <c r="H124" s="361">
        <v>100</v>
      </c>
      <c r="I124" s="361">
        <v>100</v>
      </c>
    </row>
    <row r="125" spans="1:9" x14ac:dyDescent="0.25">
      <c r="A125" s="360" t="s">
        <v>452</v>
      </c>
      <c r="B125" s="348"/>
      <c r="C125" s="348"/>
      <c r="D125" s="361">
        <v>7950</v>
      </c>
      <c r="E125" s="361">
        <v>7950</v>
      </c>
      <c r="F125" s="361">
        <v>7950</v>
      </c>
      <c r="G125" s="361">
        <v>100</v>
      </c>
      <c r="H125" s="361">
        <v>100</v>
      </c>
      <c r="I125" s="361">
        <v>100</v>
      </c>
    </row>
    <row r="126" spans="1:9" x14ac:dyDescent="0.25">
      <c r="A126" s="365" t="s">
        <v>453</v>
      </c>
      <c r="B126" s="348"/>
      <c r="C126" s="348"/>
      <c r="D126" s="366">
        <v>7950</v>
      </c>
      <c r="E126" s="366">
        <v>7950</v>
      </c>
      <c r="F126" s="366">
        <v>7950</v>
      </c>
      <c r="G126" s="366">
        <v>100</v>
      </c>
      <c r="H126" s="366">
        <v>100</v>
      </c>
      <c r="I126" s="366">
        <v>100</v>
      </c>
    </row>
    <row r="127" spans="1:9" x14ac:dyDescent="0.25">
      <c r="A127" s="362" t="s">
        <v>335</v>
      </c>
      <c r="B127" s="348"/>
      <c r="C127" s="348"/>
      <c r="D127" s="363">
        <v>7950</v>
      </c>
      <c r="E127" s="363">
        <v>7950</v>
      </c>
      <c r="F127" s="363">
        <v>7950</v>
      </c>
      <c r="G127" s="363">
        <v>100</v>
      </c>
      <c r="H127" s="363">
        <v>100</v>
      </c>
      <c r="I127" s="363">
        <v>100</v>
      </c>
    </row>
    <row r="128" spans="1:9" x14ac:dyDescent="0.25">
      <c r="A128" s="362" t="s">
        <v>249</v>
      </c>
      <c r="B128" s="348"/>
      <c r="C128" s="348"/>
      <c r="D128" s="363">
        <v>7550</v>
      </c>
      <c r="E128" s="363">
        <v>7550</v>
      </c>
      <c r="F128" s="363">
        <v>7550</v>
      </c>
      <c r="G128" s="363">
        <v>100</v>
      </c>
      <c r="H128" s="363">
        <v>100</v>
      </c>
      <c r="I128" s="363">
        <v>100</v>
      </c>
    </row>
    <row r="129" spans="1:9" x14ac:dyDescent="0.25">
      <c r="A129" s="362" t="s">
        <v>430</v>
      </c>
      <c r="B129" s="348"/>
      <c r="C129" s="348"/>
      <c r="D129" s="363">
        <v>6130</v>
      </c>
      <c r="E129" s="363">
        <v>6130</v>
      </c>
      <c r="F129" s="363">
        <v>6130</v>
      </c>
      <c r="G129" s="363">
        <v>100</v>
      </c>
      <c r="H129" s="363">
        <v>100</v>
      </c>
      <c r="I129" s="363">
        <v>100</v>
      </c>
    </row>
    <row r="130" spans="1:9" x14ac:dyDescent="0.25">
      <c r="A130" s="362" t="s">
        <v>431</v>
      </c>
      <c r="B130" s="348"/>
      <c r="C130" s="348"/>
      <c r="D130" s="363">
        <v>6130</v>
      </c>
      <c r="E130" s="363">
        <v>6130</v>
      </c>
      <c r="F130" s="363">
        <v>6130</v>
      </c>
      <c r="G130" s="363">
        <v>100</v>
      </c>
      <c r="H130" s="363">
        <v>100</v>
      </c>
      <c r="I130" s="363">
        <v>100</v>
      </c>
    </row>
    <row r="131" spans="1:9" x14ac:dyDescent="0.25">
      <c r="A131" s="364" t="s">
        <v>454</v>
      </c>
      <c r="B131" t="s">
        <v>433</v>
      </c>
      <c r="C131" t="s">
        <v>208</v>
      </c>
      <c r="D131" s="363">
        <v>6130</v>
      </c>
      <c r="E131" s="363">
        <v>6130</v>
      </c>
      <c r="F131" s="363">
        <v>6130</v>
      </c>
      <c r="G131" s="363">
        <v>100</v>
      </c>
      <c r="H131" s="363">
        <v>100</v>
      </c>
      <c r="I131" s="363">
        <v>100</v>
      </c>
    </row>
    <row r="132" spans="1:9" x14ac:dyDescent="0.25">
      <c r="A132" s="362" t="s">
        <v>434</v>
      </c>
      <c r="B132" s="348"/>
      <c r="C132" s="348"/>
      <c r="D132" s="363">
        <v>400</v>
      </c>
      <c r="E132" s="363">
        <v>400</v>
      </c>
      <c r="F132" s="363">
        <v>400</v>
      </c>
      <c r="G132" s="363">
        <v>100</v>
      </c>
      <c r="H132" s="363">
        <v>100</v>
      </c>
      <c r="I132" s="363">
        <v>100</v>
      </c>
    </row>
    <row r="133" spans="1:9" x14ac:dyDescent="0.25">
      <c r="A133" s="362" t="s">
        <v>435</v>
      </c>
      <c r="B133" s="348"/>
      <c r="C133" s="348"/>
      <c r="D133" s="363">
        <v>400</v>
      </c>
      <c r="E133" s="363">
        <v>400</v>
      </c>
      <c r="F133" s="363">
        <v>400</v>
      </c>
      <c r="G133" s="363">
        <v>100</v>
      </c>
      <c r="H133" s="363">
        <v>100</v>
      </c>
      <c r="I133" s="363">
        <v>100</v>
      </c>
    </row>
    <row r="134" spans="1:9" x14ac:dyDescent="0.25">
      <c r="A134" s="364" t="s">
        <v>455</v>
      </c>
      <c r="B134" t="s">
        <v>437</v>
      </c>
      <c r="C134" t="s">
        <v>211</v>
      </c>
      <c r="D134" s="363">
        <v>400</v>
      </c>
      <c r="E134" s="363">
        <v>400</v>
      </c>
      <c r="F134" s="363">
        <v>400</v>
      </c>
      <c r="G134" s="363">
        <v>100</v>
      </c>
      <c r="H134" s="363">
        <v>100</v>
      </c>
      <c r="I134" s="363">
        <v>100</v>
      </c>
    </row>
    <row r="135" spans="1:9" x14ac:dyDescent="0.25">
      <c r="A135" s="362" t="s">
        <v>438</v>
      </c>
      <c r="B135" s="348"/>
      <c r="C135" s="348"/>
      <c r="D135" s="363">
        <v>1020</v>
      </c>
      <c r="E135" s="363">
        <v>1020</v>
      </c>
      <c r="F135" s="363">
        <v>1020</v>
      </c>
      <c r="G135" s="363">
        <v>100</v>
      </c>
      <c r="H135" s="363">
        <v>100</v>
      </c>
      <c r="I135" s="363">
        <v>100</v>
      </c>
    </row>
    <row r="136" spans="1:9" x14ac:dyDescent="0.25">
      <c r="A136" s="362" t="s">
        <v>439</v>
      </c>
      <c r="B136" s="348"/>
      <c r="C136" s="348"/>
      <c r="D136" s="363">
        <v>1020</v>
      </c>
      <c r="E136" s="363">
        <v>1020</v>
      </c>
      <c r="F136" s="363">
        <v>1020</v>
      </c>
      <c r="G136" s="363">
        <v>100</v>
      </c>
      <c r="H136" s="363">
        <v>100</v>
      </c>
      <c r="I136" s="363">
        <v>100</v>
      </c>
    </row>
    <row r="137" spans="1:9" x14ac:dyDescent="0.25">
      <c r="A137" s="364" t="s">
        <v>456</v>
      </c>
      <c r="B137" t="s">
        <v>441</v>
      </c>
      <c r="C137" t="s">
        <v>442</v>
      </c>
      <c r="D137" s="363">
        <v>1020</v>
      </c>
      <c r="E137" s="363">
        <v>1020</v>
      </c>
      <c r="F137" s="363">
        <v>1020</v>
      </c>
      <c r="G137" s="363">
        <v>100</v>
      </c>
      <c r="H137" s="363">
        <v>100</v>
      </c>
      <c r="I137" s="363">
        <v>100</v>
      </c>
    </row>
    <row r="138" spans="1:9" x14ac:dyDescent="0.25">
      <c r="A138" s="362" t="s">
        <v>252</v>
      </c>
      <c r="B138" s="348"/>
      <c r="C138" s="348"/>
      <c r="D138" s="363">
        <v>400</v>
      </c>
      <c r="E138" s="363">
        <v>400</v>
      </c>
      <c r="F138" s="363">
        <v>400</v>
      </c>
      <c r="G138" s="363">
        <v>100</v>
      </c>
      <c r="H138" s="363">
        <v>100</v>
      </c>
      <c r="I138" s="363">
        <v>100</v>
      </c>
    </row>
    <row r="139" spans="1:9" x14ac:dyDescent="0.25">
      <c r="A139" s="362" t="s">
        <v>336</v>
      </c>
      <c r="B139" s="348"/>
      <c r="C139" s="348"/>
      <c r="D139" s="363">
        <v>350</v>
      </c>
      <c r="E139" s="363">
        <v>350</v>
      </c>
      <c r="F139" s="363">
        <v>350</v>
      </c>
      <c r="G139" s="363">
        <v>100</v>
      </c>
      <c r="H139" s="363">
        <v>100</v>
      </c>
      <c r="I139" s="363">
        <v>100</v>
      </c>
    </row>
    <row r="140" spans="1:9" x14ac:dyDescent="0.25">
      <c r="A140" s="362" t="s">
        <v>337</v>
      </c>
      <c r="B140" s="348"/>
      <c r="C140" s="348"/>
      <c r="D140" s="363">
        <v>30</v>
      </c>
      <c r="E140" s="363">
        <v>30</v>
      </c>
      <c r="F140" s="363">
        <v>30</v>
      </c>
      <c r="G140" s="363">
        <v>100</v>
      </c>
      <c r="H140" s="363">
        <v>100</v>
      </c>
      <c r="I140" s="363">
        <v>100</v>
      </c>
    </row>
    <row r="141" spans="1:9" x14ac:dyDescent="0.25">
      <c r="A141" s="364" t="s">
        <v>457</v>
      </c>
      <c r="B141" t="s">
        <v>339</v>
      </c>
      <c r="C141" t="s">
        <v>111</v>
      </c>
      <c r="D141" s="363">
        <v>30</v>
      </c>
      <c r="E141" s="363">
        <v>30</v>
      </c>
      <c r="F141" s="363">
        <v>30</v>
      </c>
      <c r="G141" s="363">
        <v>100</v>
      </c>
      <c r="H141" s="363">
        <v>100</v>
      </c>
      <c r="I141" s="363">
        <v>100</v>
      </c>
    </row>
    <row r="142" spans="1:9" x14ac:dyDescent="0.25">
      <c r="A142" s="362" t="s">
        <v>444</v>
      </c>
      <c r="B142" s="348"/>
      <c r="C142" s="348"/>
      <c r="D142" s="363">
        <v>270</v>
      </c>
      <c r="E142" s="363">
        <v>270</v>
      </c>
      <c r="F142" s="363">
        <v>270</v>
      </c>
      <c r="G142" s="363">
        <v>100</v>
      </c>
      <c r="H142" s="363">
        <v>100</v>
      </c>
      <c r="I142" s="363">
        <v>100</v>
      </c>
    </row>
    <row r="143" spans="1:9" x14ac:dyDescent="0.25">
      <c r="A143" s="364" t="s">
        <v>458</v>
      </c>
      <c r="B143" t="s">
        <v>446</v>
      </c>
      <c r="C143" t="s">
        <v>447</v>
      </c>
      <c r="D143" s="363">
        <v>270</v>
      </c>
      <c r="E143" s="363">
        <v>270</v>
      </c>
      <c r="F143" s="363">
        <v>270</v>
      </c>
      <c r="G143" s="363">
        <v>100</v>
      </c>
      <c r="H143" s="363">
        <v>100</v>
      </c>
      <c r="I143" s="363">
        <v>100</v>
      </c>
    </row>
    <row r="144" spans="1:9" x14ac:dyDescent="0.25">
      <c r="A144" s="362" t="s">
        <v>340</v>
      </c>
      <c r="B144" s="348"/>
      <c r="C144" s="348"/>
      <c r="D144" s="363">
        <v>50</v>
      </c>
      <c r="E144" s="363">
        <v>50</v>
      </c>
      <c r="F144" s="363">
        <v>50</v>
      </c>
      <c r="G144" s="363">
        <v>100</v>
      </c>
      <c r="H144" s="363">
        <v>100</v>
      </c>
      <c r="I144" s="363">
        <v>100</v>
      </c>
    </row>
    <row r="145" spans="1:9" x14ac:dyDescent="0.25">
      <c r="A145" s="364" t="s">
        <v>459</v>
      </c>
      <c r="B145" t="s">
        <v>342</v>
      </c>
      <c r="C145" t="s">
        <v>158</v>
      </c>
      <c r="D145" s="363">
        <v>50</v>
      </c>
      <c r="E145" s="363">
        <v>50</v>
      </c>
      <c r="F145" s="363">
        <v>50</v>
      </c>
      <c r="G145" s="363">
        <v>100</v>
      </c>
      <c r="H145" s="363">
        <v>100</v>
      </c>
      <c r="I145" s="363">
        <v>100</v>
      </c>
    </row>
    <row r="146" spans="1:9" x14ac:dyDescent="0.25">
      <c r="A146" s="362" t="s">
        <v>363</v>
      </c>
      <c r="B146" s="348"/>
      <c r="C146" s="348"/>
      <c r="D146" s="363">
        <v>50</v>
      </c>
      <c r="E146" s="363">
        <v>50</v>
      </c>
      <c r="F146" s="363">
        <v>50</v>
      </c>
      <c r="G146" s="363">
        <v>100</v>
      </c>
      <c r="H146" s="363">
        <v>100</v>
      </c>
      <c r="I146" s="363">
        <v>100</v>
      </c>
    </row>
    <row r="147" spans="1:9" x14ac:dyDescent="0.25">
      <c r="A147" s="362" t="s">
        <v>375</v>
      </c>
      <c r="B147" s="348"/>
      <c r="C147" s="348"/>
      <c r="D147" s="363">
        <v>50</v>
      </c>
      <c r="E147" s="363">
        <v>50</v>
      </c>
      <c r="F147" s="363">
        <v>50</v>
      </c>
      <c r="G147" s="363">
        <v>100</v>
      </c>
      <c r="H147" s="363">
        <v>100</v>
      </c>
      <c r="I147" s="363">
        <v>100</v>
      </c>
    </row>
    <row r="148" spans="1:9" x14ac:dyDescent="0.25">
      <c r="A148" s="364" t="s">
        <v>460</v>
      </c>
      <c r="B148" t="s">
        <v>377</v>
      </c>
      <c r="C148" t="s">
        <v>378</v>
      </c>
      <c r="D148" s="363">
        <v>50</v>
      </c>
      <c r="E148" s="363">
        <v>50</v>
      </c>
      <c r="F148" s="363">
        <v>50</v>
      </c>
      <c r="G148" s="363">
        <v>100</v>
      </c>
      <c r="H148" s="363">
        <v>100</v>
      </c>
      <c r="I148" s="363">
        <v>100</v>
      </c>
    </row>
    <row r="149" spans="1:9" x14ac:dyDescent="0.25">
      <c r="A149" s="360" t="s">
        <v>461</v>
      </c>
      <c r="B149" s="348"/>
      <c r="C149" s="348"/>
      <c r="D149" s="361">
        <v>0</v>
      </c>
      <c r="E149" s="361">
        <v>0</v>
      </c>
      <c r="F149" s="361">
        <v>0</v>
      </c>
      <c r="G149" s="361">
        <v>100</v>
      </c>
      <c r="H149" s="361">
        <v>100</v>
      </c>
      <c r="I149" s="361">
        <v>100</v>
      </c>
    </row>
    <row r="150" spans="1:9" x14ac:dyDescent="0.25">
      <c r="A150" s="360" t="s">
        <v>462</v>
      </c>
      <c r="B150" s="348"/>
      <c r="C150" s="348"/>
      <c r="D150" s="361">
        <v>44930</v>
      </c>
      <c r="E150" s="361">
        <v>44930</v>
      </c>
      <c r="F150" s="361">
        <v>44930</v>
      </c>
      <c r="G150" s="361">
        <v>100</v>
      </c>
      <c r="H150" s="361">
        <v>100</v>
      </c>
      <c r="I150" s="361">
        <v>100</v>
      </c>
    </row>
    <row r="151" spans="1:9" x14ac:dyDescent="0.25">
      <c r="A151" s="365" t="s">
        <v>463</v>
      </c>
      <c r="B151" s="348"/>
      <c r="C151" s="348"/>
      <c r="D151" s="366">
        <v>44930</v>
      </c>
      <c r="E151" s="366">
        <v>44930</v>
      </c>
      <c r="F151" s="366">
        <v>44930</v>
      </c>
      <c r="G151" s="366">
        <v>100</v>
      </c>
      <c r="H151" s="366">
        <v>100</v>
      </c>
      <c r="I151" s="366">
        <v>100</v>
      </c>
    </row>
    <row r="152" spans="1:9" x14ac:dyDescent="0.25">
      <c r="A152" s="362" t="s">
        <v>335</v>
      </c>
      <c r="B152" s="348"/>
      <c r="C152" s="348"/>
      <c r="D152" s="363">
        <v>44930</v>
      </c>
      <c r="E152" s="363">
        <v>44930</v>
      </c>
      <c r="F152" s="363">
        <v>44930</v>
      </c>
      <c r="G152" s="363">
        <v>100</v>
      </c>
      <c r="H152" s="363">
        <v>100</v>
      </c>
      <c r="I152" s="363">
        <v>100</v>
      </c>
    </row>
    <row r="153" spans="1:9" x14ac:dyDescent="0.25">
      <c r="A153" s="362" t="s">
        <v>249</v>
      </c>
      <c r="B153" s="348"/>
      <c r="C153" s="348"/>
      <c r="D153" s="363">
        <v>42740</v>
      </c>
      <c r="E153" s="363">
        <v>42740</v>
      </c>
      <c r="F153" s="363">
        <v>42740</v>
      </c>
      <c r="G153" s="363">
        <v>100</v>
      </c>
      <c r="H153" s="363">
        <v>100</v>
      </c>
      <c r="I153" s="363">
        <v>100</v>
      </c>
    </row>
    <row r="154" spans="1:9" x14ac:dyDescent="0.25">
      <c r="A154" s="362" t="s">
        <v>430</v>
      </c>
      <c r="B154" s="348"/>
      <c r="C154" s="348"/>
      <c r="D154" s="363">
        <v>34730</v>
      </c>
      <c r="E154" s="363">
        <v>34730</v>
      </c>
      <c r="F154" s="363">
        <v>34730</v>
      </c>
      <c r="G154" s="363">
        <v>100</v>
      </c>
      <c r="H154" s="363">
        <v>100</v>
      </c>
      <c r="I154" s="363">
        <v>100</v>
      </c>
    </row>
    <row r="155" spans="1:9" x14ac:dyDescent="0.25">
      <c r="A155" s="362" t="s">
        <v>431</v>
      </c>
      <c r="B155" s="348"/>
      <c r="C155" s="348"/>
      <c r="D155" s="363">
        <v>34730</v>
      </c>
      <c r="E155" s="363">
        <v>34730</v>
      </c>
      <c r="F155" s="363">
        <v>34730</v>
      </c>
      <c r="G155" s="363">
        <v>100</v>
      </c>
      <c r="H155" s="363">
        <v>100</v>
      </c>
      <c r="I155" s="363">
        <v>100</v>
      </c>
    </row>
    <row r="156" spans="1:9" x14ac:dyDescent="0.25">
      <c r="A156" s="364" t="s">
        <v>464</v>
      </c>
      <c r="B156" t="s">
        <v>433</v>
      </c>
      <c r="C156" t="s">
        <v>208</v>
      </c>
      <c r="D156" s="363">
        <v>34730</v>
      </c>
      <c r="E156" s="363">
        <v>34730</v>
      </c>
      <c r="F156" s="363">
        <v>34730</v>
      </c>
      <c r="G156" s="363">
        <v>100</v>
      </c>
      <c r="H156" s="363">
        <v>100</v>
      </c>
      <c r="I156" s="363">
        <v>100</v>
      </c>
    </row>
    <row r="157" spans="1:9" x14ac:dyDescent="0.25">
      <c r="A157" s="362" t="s">
        <v>434</v>
      </c>
      <c r="B157" s="348"/>
      <c r="C157" s="348"/>
      <c r="D157" s="363">
        <v>2270</v>
      </c>
      <c r="E157" s="363">
        <v>2270</v>
      </c>
      <c r="F157" s="363">
        <v>2270</v>
      </c>
      <c r="G157" s="363">
        <v>100</v>
      </c>
      <c r="H157" s="363">
        <v>100</v>
      </c>
      <c r="I157" s="363">
        <v>100</v>
      </c>
    </row>
    <row r="158" spans="1:9" x14ac:dyDescent="0.25">
      <c r="A158" s="362" t="s">
        <v>435</v>
      </c>
      <c r="B158" s="348"/>
      <c r="C158" s="348"/>
      <c r="D158" s="363">
        <v>2270</v>
      </c>
      <c r="E158" s="363">
        <v>2270</v>
      </c>
      <c r="F158" s="363">
        <v>2270</v>
      </c>
      <c r="G158" s="363">
        <v>100</v>
      </c>
      <c r="H158" s="363">
        <v>100</v>
      </c>
      <c r="I158" s="363">
        <v>100</v>
      </c>
    </row>
    <row r="159" spans="1:9" x14ac:dyDescent="0.25">
      <c r="A159" s="364" t="s">
        <v>465</v>
      </c>
      <c r="B159" t="s">
        <v>437</v>
      </c>
      <c r="C159" t="s">
        <v>211</v>
      </c>
      <c r="D159" s="363">
        <v>2270</v>
      </c>
      <c r="E159" s="363">
        <v>2270</v>
      </c>
      <c r="F159" s="363">
        <v>2270</v>
      </c>
      <c r="G159" s="363">
        <v>100</v>
      </c>
      <c r="H159" s="363">
        <v>100</v>
      </c>
      <c r="I159" s="363">
        <v>100</v>
      </c>
    </row>
    <row r="160" spans="1:9" x14ac:dyDescent="0.25">
      <c r="A160" s="362" t="s">
        <v>438</v>
      </c>
      <c r="B160" s="348"/>
      <c r="C160" s="348"/>
      <c r="D160" s="363">
        <v>5740</v>
      </c>
      <c r="E160" s="363">
        <v>5740</v>
      </c>
      <c r="F160" s="363">
        <v>5740</v>
      </c>
      <c r="G160" s="363">
        <v>100</v>
      </c>
      <c r="H160" s="363">
        <v>100</v>
      </c>
      <c r="I160" s="363">
        <v>100</v>
      </c>
    </row>
    <row r="161" spans="1:9" x14ac:dyDescent="0.25">
      <c r="A161" s="362" t="s">
        <v>439</v>
      </c>
      <c r="B161" s="348"/>
      <c r="C161" s="348"/>
      <c r="D161" s="363">
        <v>5740</v>
      </c>
      <c r="E161" s="363">
        <v>5740</v>
      </c>
      <c r="F161" s="363">
        <v>5740</v>
      </c>
      <c r="G161" s="363">
        <v>100</v>
      </c>
      <c r="H161" s="363">
        <v>100</v>
      </c>
      <c r="I161" s="363">
        <v>100</v>
      </c>
    </row>
    <row r="162" spans="1:9" x14ac:dyDescent="0.25">
      <c r="A162" s="364" t="s">
        <v>466</v>
      </c>
      <c r="B162" t="s">
        <v>441</v>
      </c>
      <c r="C162" t="s">
        <v>442</v>
      </c>
      <c r="D162" s="363">
        <v>5740</v>
      </c>
      <c r="E162" s="363">
        <v>5740</v>
      </c>
      <c r="F162" s="363">
        <v>5740</v>
      </c>
      <c r="G162" s="363">
        <v>100</v>
      </c>
      <c r="H162" s="363">
        <v>100</v>
      </c>
      <c r="I162" s="363">
        <v>100</v>
      </c>
    </row>
    <row r="163" spans="1:9" x14ac:dyDescent="0.25">
      <c r="A163" s="362" t="s">
        <v>252</v>
      </c>
      <c r="B163" s="348"/>
      <c r="C163" s="348"/>
      <c r="D163" s="363">
        <v>2190</v>
      </c>
      <c r="E163" s="363">
        <v>2190</v>
      </c>
      <c r="F163" s="363">
        <v>2190</v>
      </c>
      <c r="G163" s="363">
        <v>100</v>
      </c>
      <c r="H163" s="363">
        <v>100</v>
      </c>
      <c r="I163" s="363">
        <v>100</v>
      </c>
    </row>
    <row r="164" spans="1:9" x14ac:dyDescent="0.25">
      <c r="A164" s="362" t="s">
        <v>336</v>
      </c>
      <c r="B164" s="348"/>
      <c r="C164" s="348"/>
      <c r="D164" s="363">
        <v>1930</v>
      </c>
      <c r="E164" s="363">
        <v>1930</v>
      </c>
      <c r="F164" s="363">
        <v>1930</v>
      </c>
      <c r="G164" s="363">
        <v>100</v>
      </c>
      <c r="H164" s="363">
        <v>100</v>
      </c>
      <c r="I164" s="363">
        <v>100</v>
      </c>
    </row>
    <row r="165" spans="1:9" x14ac:dyDescent="0.25">
      <c r="A165" s="362" t="s">
        <v>337</v>
      </c>
      <c r="B165" s="348"/>
      <c r="C165" s="348"/>
      <c r="D165" s="363">
        <v>160</v>
      </c>
      <c r="E165" s="363">
        <v>160</v>
      </c>
      <c r="F165" s="363">
        <v>160</v>
      </c>
      <c r="G165" s="363">
        <v>100</v>
      </c>
      <c r="H165" s="363">
        <v>100</v>
      </c>
      <c r="I165" s="363">
        <v>100</v>
      </c>
    </row>
    <row r="166" spans="1:9" x14ac:dyDescent="0.25">
      <c r="A166" s="364" t="s">
        <v>467</v>
      </c>
      <c r="B166" t="s">
        <v>339</v>
      </c>
      <c r="C166" t="s">
        <v>111</v>
      </c>
      <c r="D166" s="363">
        <v>160</v>
      </c>
      <c r="E166" s="363">
        <v>160</v>
      </c>
      <c r="F166" s="363">
        <v>160</v>
      </c>
      <c r="G166" s="363">
        <v>100</v>
      </c>
      <c r="H166" s="363">
        <v>100</v>
      </c>
      <c r="I166" s="363">
        <v>100</v>
      </c>
    </row>
    <row r="167" spans="1:9" x14ac:dyDescent="0.25">
      <c r="A167" s="362" t="s">
        <v>444</v>
      </c>
      <c r="B167" s="348"/>
      <c r="C167" s="348"/>
      <c r="D167" s="363">
        <v>1510</v>
      </c>
      <c r="E167" s="363">
        <v>1510</v>
      </c>
      <c r="F167" s="363">
        <v>1510</v>
      </c>
      <c r="G167" s="363">
        <v>100</v>
      </c>
      <c r="H167" s="363">
        <v>100</v>
      </c>
      <c r="I167" s="363">
        <v>100</v>
      </c>
    </row>
    <row r="168" spans="1:9" x14ac:dyDescent="0.25">
      <c r="A168" s="364" t="s">
        <v>468</v>
      </c>
      <c r="B168" t="s">
        <v>446</v>
      </c>
      <c r="C168" t="s">
        <v>447</v>
      </c>
      <c r="D168" s="363">
        <v>1510</v>
      </c>
      <c r="E168" s="363">
        <v>1510</v>
      </c>
      <c r="F168" s="363">
        <v>1510</v>
      </c>
      <c r="G168" s="363">
        <v>100</v>
      </c>
      <c r="H168" s="363">
        <v>100</v>
      </c>
      <c r="I168" s="363">
        <v>100</v>
      </c>
    </row>
    <row r="169" spans="1:9" x14ac:dyDescent="0.25">
      <c r="A169" s="362" t="s">
        <v>340</v>
      </c>
      <c r="B169" s="348"/>
      <c r="C169" s="348"/>
      <c r="D169" s="363">
        <v>260</v>
      </c>
      <c r="E169" s="363">
        <v>260</v>
      </c>
      <c r="F169" s="363">
        <v>260</v>
      </c>
      <c r="G169" s="363">
        <v>100</v>
      </c>
      <c r="H169" s="363">
        <v>100</v>
      </c>
      <c r="I169" s="363">
        <v>100</v>
      </c>
    </row>
    <row r="170" spans="1:9" x14ac:dyDescent="0.25">
      <c r="A170" s="364" t="s">
        <v>469</v>
      </c>
      <c r="B170" t="s">
        <v>342</v>
      </c>
      <c r="C170" t="s">
        <v>158</v>
      </c>
      <c r="D170" s="363">
        <v>260</v>
      </c>
      <c r="E170" s="363">
        <v>260</v>
      </c>
      <c r="F170" s="363">
        <v>260</v>
      </c>
      <c r="G170" s="363">
        <v>100</v>
      </c>
      <c r="H170" s="363">
        <v>100</v>
      </c>
      <c r="I170" s="363">
        <v>100</v>
      </c>
    </row>
    <row r="171" spans="1:9" x14ac:dyDescent="0.25">
      <c r="A171" s="362" t="s">
        <v>363</v>
      </c>
      <c r="B171" s="348"/>
      <c r="C171" s="348"/>
      <c r="D171" s="363">
        <v>260</v>
      </c>
      <c r="E171" s="363">
        <v>260</v>
      </c>
      <c r="F171" s="363">
        <v>260</v>
      </c>
      <c r="G171" s="363">
        <v>100</v>
      </c>
      <c r="H171" s="363">
        <v>100</v>
      </c>
      <c r="I171" s="363">
        <v>100</v>
      </c>
    </row>
    <row r="172" spans="1:9" x14ac:dyDescent="0.25">
      <c r="A172" s="362" t="s">
        <v>375</v>
      </c>
      <c r="B172" s="348"/>
      <c r="C172" s="348"/>
      <c r="D172" s="363">
        <v>260</v>
      </c>
      <c r="E172" s="363">
        <v>260</v>
      </c>
      <c r="F172" s="363">
        <v>260</v>
      </c>
      <c r="G172" s="363">
        <v>100</v>
      </c>
      <c r="H172" s="363">
        <v>100</v>
      </c>
      <c r="I172" s="363">
        <v>100</v>
      </c>
    </row>
    <row r="173" spans="1:9" x14ac:dyDescent="0.25">
      <c r="A173" s="364" t="s">
        <v>470</v>
      </c>
      <c r="B173" t="s">
        <v>377</v>
      </c>
      <c r="C173" t="s">
        <v>378</v>
      </c>
      <c r="D173" s="363">
        <v>260</v>
      </c>
      <c r="E173" s="363">
        <v>260</v>
      </c>
      <c r="F173" s="363">
        <v>260</v>
      </c>
      <c r="G173" s="363">
        <v>100</v>
      </c>
      <c r="H173" s="363">
        <v>100</v>
      </c>
      <c r="I173" s="363">
        <v>100</v>
      </c>
    </row>
    <row r="174" spans="1:9" x14ac:dyDescent="0.25">
      <c r="A174" s="354" t="s">
        <v>471</v>
      </c>
      <c r="B174" s="348"/>
      <c r="C174" s="348"/>
      <c r="D174" s="355">
        <v>1600</v>
      </c>
      <c r="E174" s="355">
        <v>600</v>
      </c>
      <c r="F174" s="355">
        <v>600</v>
      </c>
      <c r="G174" s="355">
        <v>37.5</v>
      </c>
      <c r="H174" s="355">
        <v>100</v>
      </c>
      <c r="I174" s="355">
        <v>37.5</v>
      </c>
    </row>
    <row r="175" spans="1:9" x14ac:dyDescent="0.25">
      <c r="A175" s="356" t="s">
        <v>472</v>
      </c>
      <c r="B175" s="348"/>
      <c r="C175" s="348"/>
      <c r="D175" s="357">
        <v>500</v>
      </c>
      <c r="E175" s="357">
        <v>0</v>
      </c>
      <c r="F175" s="357">
        <v>0</v>
      </c>
      <c r="G175" s="357">
        <v>0</v>
      </c>
      <c r="H175" s="357">
        <v>0</v>
      </c>
      <c r="I175" s="357">
        <v>0</v>
      </c>
    </row>
    <row r="176" spans="1:9" x14ac:dyDescent="0.25">
      <c r="A176" s="358" t="s">
        <v>413</v>
      </c>
      <c r="B176" s="348"/>
      <c r="C176" s="348"/>
      <c r="D176" s="359">
        <v>500</v>
      </c>
      <c r="E176" s="359">
        <v>0</v>
      </c>
      <c r="F176" s="359">
        <v>0</v>
      </c>
      <c r="G176" s="359">
        <v>0</v>
      </c>
      <c r="H176" s="359">
        <v>0</v>
      </c>
      <c r="I176" s="359">
        <v>0</v>
      </c>
    </row>
    <row r="177" spans="1:9" x14ac:dyDescent="0.25">
      <c r="A177" s="360" t="s">
        <v>414</v>
      </c>
      <c r="B177" s="348"/>
      <c r="C177" s="348"/>
      <c r="D177" s="361">
        <v>500</v>
      </c>
      <c r="E177" s="361">
        <v>0</v>
      </c>
      <c r="F177" s="361">
        <v>0</v>
      </c>
      <c r="G177" s="361">
        <v>0</v>
      </c>
      <c r="H177" s="361">
        <v>0</v>
      </c>
      <c r="I177" s="361">
        <v>0</v>
      </c>
    </row>
    <row r="178" spans="1:9" x14ac:dyDescent="0.25">
      <c r="A178" s="362" t="s">
        <v>415</v>
      </c>
      <c r="B178" s="348"/>
      <c r="C178" s="348"/>
      <c r="D178" s="363">
        <v>500</v>
      </c>
      <c r="E178" s="363">
        <v>0</v>
      </c>
      <c r="F178" s="363">
        <v>0</v>
      </c>
      <c r="G178" s="363">
        <v>0</v>
      </c>
      <c r="H178" s="363">
        <v>0</v>
      </c>
      <c r="I178" s="363">
        <v>0</v>
      </c>
    </row>
    <row r="179" spans="1:9" x14ac:dyDescent="0.25">
      <c r="A179" s="362" t="s">
        <v>416</v>
      </c>
      <c r="B179" s="348"/>
      <c r="C179" s="348"/>
      <c r="D179" s="363">
        <v>500</v>
      </c>
      <c r="E179" s="363">
        <v>0</v>
      </c>
      <c r="F179" s="363">
        <v>0</v>
      </c>
      <c r="G179" s="363">
        <v>0</v>
      </c>
      <c r="H179" s="363">
        <v>0</v>
      </c>
      <c r="I179" s="363">
        <v>0</v>
      </c>
    </row>
    <row r="180" spans="1:9" x14ac:dyDescent="0.25">
      <c r="A180" s="362" t="s">
        <v>473</v>
      </c>
      <c r="B180" s="348"/>
      <c r="C180" s="348"/>
      <c r="D180" s="363">
        <v>500</v>
      </c>
      <c r="E180" s="363">
        <v>0</v>
      </c>
      <c r="F180" s="363">
        <v>0</v>
      </c>
      <c r="G180" s="363">
        <v>0</v>
      </c>
      <c r="H180" s="363">
        <v>0</v>
      </c>
      <c r="I180" s="363">
        <v>0</v>
      </c>
    </row>
    <row r="181" spans="1:9" x14ac:dyDescent="0.25">
      <c r="A181" s="362" t="s">
        <v>474</v>
      </c>
      <c r="B181" s="348"/>
      <c r="C181" s="348"/>
      <c r="D181" s="363">
        <v>500</v>
      </c>
      <c r="E181" s="363">
        <v>0</v>
      </c>
      <c r="F181" s="363">
        <v>0</v>
      </c>
      <c r="G181" s="363">
        <v>0</v>
      </c>
      <c r="H181" s="363">
        <v>0</v>
      </c>
      <c r="I181" s="363">
        <v>0</v>
      </c>
    </row>
    <row r="182" spans="1:9" x14ac:dyDescent="0.25">
      <c r="A182" s="364" t="s">
        <v>475</v>
      </c>
      <c r="B182" t="s">
        <v>476</v>
      </c>
      <c r="C182" t="s">
        <v>171</v>
      </c>
      <c r="D182" s="363">
        <v>500</v>
      </c>
      <c r="E182" s="363">
        <v>0</v>
      </c>
      <c r="F182" s="363">
        <v>0</v>
      </c>
      <c r="G182" s="363">
        <v>0</v>
      </c>
      <c r="H182" s="363">
        <v>0</v>
      </c>
      <c r="I182" s="363">
        <v>0</v>
      </c>
    </row>
    <row r="183" spans="1:9" x14ac:dyDescent="0.25">
      <c r="A183" s="356" t="s">
        <v>477</v>
      </c>
      <c r="B183" s="348"/>
      <c r="C183" s="348"/>
      <c r="D183" s="357">
        <v>500</v>
      </c>
      <c r="E183" s="357">
        <v>0</v>
      </c>
      <c r="F183" s="357">
        <v>0</v>
      </c>
      <c r="G183" s="357">
        <v>0</v>
      </c>
      <c r="H183" s="357">
        <v>0</v>
      </c>
      <c r="I183" s="357">
        <v>0</v>
      </c>
    </row>
    <row r="184" spans="1:9" x14ac:dyDescent="0.25">
      <c r="A184" s="358" t="s">
        <v>413</v>
      </c>
      <c r="B184" s="348"/>
      <c r="C184" s="348"/>
      <c r="D184" s="359">
        <v>500</v>
      </c>
      <c r="E184" s="359">
        <v>0</v>
      </c>
      <c r="F184" s="359">
        <v>0</v>
      </c>
      <c r="G184" s="359">
        <v>0</v>
      </c>
      <c r="H184" s="359">
        <v>0</v>
      </c>
      <c r="I184" s="359">
        <v>0</v>
      </c>
    </row>
    <row r="185" spans="1:9" x14ac:dyDescent="0.25">
      <c r="A185" s="360" t="s">
        <v>414</v>
      </c>
      <c r="B185" s="348"/>
      <c r="C185" s="348"/>
      <c r="D185" s="361">
        <v>500</v>
      </c>
      <c r="E185" s="361">
        <v>0</v>
      </c>
      <c r="F185" s="361">
        <v>0</v>
      </c>
      <c r="G185" s="361">
        <v>0</v>
      </c>
      <c r="H185" s="361">
        <v>0</v>
      </c>
      <c r="I185" s="361">
        <v>0</v>
      </c>
    </row>
    <row r="186" spans="1:9" x14ac:dyDescent="0.25">
      <c r="A186" s="362" t="s">
        <v>415</v>
      </c>
      <c r="B186" s="348"/>
      <c r="C186" s="348"/>
      <c r="D186" s="363">
        <v>500</v>
      </c>
      <c r="E186" s="363">
        <v>0</v>
      </c>
      <c r="F186" s="363">
        <v>0</v>
      </c>
      <c r="G186" s="363">
        <v>0</v>
      </c>
      <c r="H186" s="363">
        <v>0</v>
      </c>
      <c r="I186" s="363">
        <v>0</v>
      </c>
    </row>
    <row r="187" spans="1:9" x14ac:dyDescent="0.25">
      <c r="A187" s="362" t="s">
        <v>478</v>
      </c>
      <c r="B187" s="348"/>
      <c r="C187" s="348"/>
      <c r="D187" s="363">
        <v>500</v>
      </c>
      <c r="E187" s="363">
        <v>0</v>
      </c>
      <c r="F187" s="363">
        <v>0</v>
      </c>
      <c r="G187" s="363">
        <v>0</v>
      </c>
      <c r="H187" s="363">
        <v>0</v>
      </c>
      <c r="I187" s="363">
        <v>0</v>
      </c>
    </row>
    <row r="188" spans="1:9" x14ac:dyDescent="0.25">
      <c r="A188" s="362" t="s">
        <v>479</v>
      </c>
      <c r="B188" s="348"/>
      <c r="C188" s="348"/>
      <c r="D188" s="363">
        <v>500</v>
      </c>
      <c r="E188" s="363">
        <v>0</v>
      </c>
      <c r="F188" s="363">
        <v>0</v>
      </c>
      <c r="G188" s="363">
        <v>0</v>
      </c>
      <c r="H188" s="363">
        <v>0</v>
      </c>
      <c r="I188" s="363">
        <v>0</v>
      </c>
    </row>
    <row r="189" spans="1:9" x14ac:dyDescent="0.25">
      <c r="A189" s="362" t="s">
        <v>480</v>
      </c>
      <c r="B189" s="348"/>
      <c r="C189" s="348"/>
      <c r="D189" s="363">
        <v>500</v>
      </c>
      <c r="E189" s="363">
        <v>0</v>
      </c>
      <c r="F189" s="363">
        <v>0</v>
      </c>
      <c r="G189" s="363">
        <v>0</v>
      </c>
      <c r="H189" s="363">
        <v>0</v>
      </c>
      <c r="I189" s="363">
        <v>0</v>
      </c>
    </row>
    <row r="190" spans="1:9" x14ac:dyDescent="0.25">
      <c r="A190" s="364" t="s">
        <v>481</v>
      </c>
      <c r="B190" t="s">
        <v>482</v>
      </c>
      <c r="C190" t="s">
        <v>175</v>
      </c>
      <c r="D190" s="363">
        <v>500</v>
      </c>
      <c r="E190" s="363">
        <v>0</v>
      </c>
      <c r="F190" s="363">
        <v>0</v>
      </c>
      <c r="G190" s="363">
        <v>0</v>
      </c>
      <c r="H190" s="363">
        <v>0</v>
      </c>
      <c r="I190" s="363">
        <v>0</v>
      </c>
    </row>
    <row r="191" spans="1:9" x14ac:dyDescent="0.25">
      <c r="A191" s="356" t="s">
        <v>483</v>
      </c>
      <c r="B191" s="348"/>
      <c r="C191" s="348"/>
      <c r="D191" s="357">
        <v>600</v>
      </c>
      <c r="E191" s="357">
        <v>600</v>
      </c>
      <c r="F191" s="357">
        <v>600</v>
      </c>
      <c r="G191" s="357">
        <v>100</v>
      </c>
      <c r="H191" s="357">
        <v>100</v>
      </c>
      <c r="I191" s="357">
        <v>100</v>
      </c>
    </row>
    <row r="192" spans="1:9" x14ac:dyDescent="0.25">
      <c r="A192" s="358" t="s">
        <v>413</v>
      </c>
      <c r="B192" s="348"/>
      <c r="C192" s="348"/>
      <c r="D192" s="359">
        <v>600</v>
      </c>
      <c r="E192" s="359">
        <v>600</v>
      </c>
      <c r="F192" s="359">
        <v>600</v>
      </c>
      <c r="G192" s="359">
        <v>100</v>
      </c>
      <c r="H192" s="359">
        <v>100</v>
      </c>
      <c r="I192" s="359">
        <v>100</v>
      </c>
    </row>
    <row r="193" spans="1:9" x14ac:dyDescent="0.25">
      <c r="A193" s="360" t="s">
        <v>414</v>
      </c>
      <c r="B193" s="348"/>
      <c r="C193" s="348"/>
      <c r="D193" s="361">
        <v>600</v>
      </c>
      <c r="E193" s="361">
        <v>600</v>
      </c>
      <c r="F193" s="361">
        <v>600</v>
      </c>
      <c r="G193" s="361">
        <v>100</v>
      </c>
      <c r="H193" s="361">
        <v>100</v>
      </c>
      <c r="I193" s="361">
        <v>100</v>
      </c>
    </row>
    <row r="194" spans="1:9" x14ac:dyDescent="0.25">
      <c r="A194" s="362" t="s">
        <v>415</v>
      </c>
      <c r="B194" s="348"/>
      <c r="C194" s="348"/>
      <c r="D194" s="363">
        <v>600</v>
      </c>
      <c r="E194" s="363">
        <v>600</v>
      </c>
      <c r="F194" s="363">
        <v>600</v>
      </c>
      <c r="G194" s="363">
        <v>100</v>
      </c>
      <c r="H194" s="363">
        <v>100</v>
      </c>
      <c r="I194" s="363">
        <v>100</v>
      </c>
    </row>
    <row r="195" spans="1:9" x14ac:dyDescent="0.25">
      <c r="A195" s="362" t="s">
        <v>416</v>
      </c>
      <c r="B195" s="348"/>
      <c r="C195" s="348"/>
      <c r="D195" s="363">
        <v>600</v>
      </c>
      <c r="E195" s="363">
        <v>600</v>
      </c>
      <c r="F195" s="363">
        <v>600</v>
      </c>
      <c r="G195" s="363">
        <v>100</v>
      </c>
      <c r="H195" s="363">
        <v>100</v>
      </c>
      <c r="I195" s="363">
        <v>100</v>
      </c>
    </row>
    <row r="196" spans="1:9" x14ac:dyDescent="0.25">
      <c r="A196" s="362" t="s">
        <v>484</v>
      </c>
      <c r="B196" s="348"/>
      <c r="C196" s="348"/>
      <c r="D196" s="363">
        <v>600</v>
      </c>
      <c r="E196" s="363">
        <v>600</v>
      </c>
      <c r="F196" s="363">
        <v>600</v>
      </c>
      <c r="G196" s="363">
        <v>100</v>
      </c>
      <c r="H196" s="363">
        <v>100</v>
      </c>
      <c r="I196" s="363">
        <v>100</v>
      </c>
    </row>
    <row r="197" spans="1:9" x14ac:dyDescent="0.25">
      <c r="A197" s="362" t="s">
        <v>485</v>
      </c>
      <c r="B197" s="348"/>
      <c r="C197" s="348"/>
      <c r="D197" s="363">
        <v>600</v>
      </c>
      <c r="E197" s="363">
        <v>600</v>
      </c>
      <c r="F197" s="363">
        <v>600</v>
      </c>
      <c r="G197" s="363">
        <v>100</v>
      </c>
      <c r="H197" s="363">
        <v>100</v>
      </c>
      <c r="I197" s="363">
        <v>100</v>
      </c>
    </row>
    <row r="198" spans="1:9" x14ac:dyDescent="0.25">
      <c r="A198" s="364" t="s">
        <v>486</v>
      </c>
      <c r="B198" t="s">
        <v>487</v>
      </c>
      <c r="C198" t="s">
        <v>488</v>
      </c>
      <c r="D198" s="363">
        <v>600</v>
      </c>
      <c r="E198" s="363">
        <v>600</v>
      </c>
      <c r="F198" s="363">
        <v>600</v>
      </c>
      <c r="G198" s="363">
        <v>100</v>
      </c>
      <c r="H198" s="363">
        <v>100</v>
      </c>
      <c r="I198" s="363">
        <v>100</v>
      </c>
    </row>
    <row r="199" spans="1:9" x14ac:dyDescent="0.25">
      <c r="A199" s="354" t="s">
        <v>489</v>
      </c>
      <c r="B199" s="348"/>
      <c r="C199" s="348"/>
      <c r="D199" s="355">
        <v>500</v>
      </c>
      <c r="E199" s="355">
        <v>0</v>
      </c>
      <c r="F199" s="355">
        <v>0</v>
      </c>
      <c r="G199" s="355">
        <v>0</v>
      </c>
      <c r="H199" s="355">
        <v>0</v>
      </c>
      <c r="I199" s="355">
        <v>0</v>
      </c>
    </row>
    <row r="200" spans="1:9" x14ac:dyDescent="0.25">
      <c r="A200" s="356" t="s">
        <v>490</v>
      </c>
      <c r="B200" s="348"/>
      <c r="C200" s="348"/>
      <c r="D200" s="357">
        <v>500</v>
      </c>
      <c r="E200" s="357">
        <v>0</v>
      </c>
      <c r="F200" s="357">
        <v>0</v>
      </c>
      <c r="G200" s="357">
        <v>0</v>
      </c>
      <c r="H200" s="357">
        <v>0</v>
      </c>
      <c r="I200" s="357">
        <v>0</v>
      </c>
    </row>
    <row r="201" spans="1:9" x14ac:dyDescent="0.25">
      <c r="A201" s="358" t="s">
        <v>413</v>
      </c>
      <c r="B201" s="348"/>
      <c r="C201" s="348"/>
      <c r="D201" s="359">
        <v>500</v>
      </c>
      <c r="E201" s="359">
        <v>0</v>
      </c>
      <c r="F201" s="359">
        <v>0</v>
      </c>
      <c r="G201" s="359">
        <v>0</v>
      </c>
      <c r="H201" s="359">
        <v>0</v>
      </c>
      <c r="I201" s="359">
        <v>0</v>
      </c>
    </row>
    <row r="202" spans="1:9" x14ac:dyDescent="0.25">
      <c r="A202" s="360" t="s">
        <v>414</v>
      </c>
      <c r="B202" s="348"/>
      <c r="C202" s="348"/>
      <c r="D202" s="361">
        <v>500</v>
      </c>
      <c r="E202" s="361">
        <v>0</v>
      </c>
      <c r="F202" s="361">
        <v>0</v>
      </c>
      <c r="G202" s="361">
        <v>0</v>
      </c>
      <c r="H202" s="361">
        <v>0</v>
      </c>
      <c r="I202" s="361">
        <v>0</v>
      </c>
    </row>
    <row r="203" spans="1:9" x14ac:dyDescent="0.25">
      <c r="A203" s="362" t="s">
        <v>335</v>
      </c>
      <c r="B203" s="348"/>
      <c r="C203" s="348"/>
      <c r="D203" s="363">
        <v>500</v>
      </c>
      <c r="E203" s="363">
        <v>0</v>
      </c>
      <c r="F203" s="363">
        <v>0</v>
      </c>
      <c r="G203" s="363">
        <v>0</v>
      </c>
      <c r="H203" s="363">
        <v>0</v>
      </c>
      <c r="I203" s="363">
        <v>0</v>
      </c>
    </row>
    <row r="204" spans="1:9" x14ac:dyDescent="0.25">
      <c r="A204" s="362" t="s">
        <v>252</v>
      </c>
      <c r="B204" s="348"/>
      <c r="C204" s="348"/>
      <c r="D204" s="363">
        <v>500</v>
      </c>
      <c r="E204" s="363">
        <v>0</v>
      </c>
      <c r="F204" s="363">
        <v>0</v>
      </c>
      <c r="G204" s="363">
        <v>0</v>
      </c>
      <c r="H204" s="363">
        <v>0</v>
      </c>
      <c r="I204" s="363">
        <v>0</v>
      </c>
    </row>
    <row r="205" spans="1:9" x14ac:dyDescent="0.25">
      <c r="A205" s="362" t="s">
        <v>363</v>
      </c>
      <c r="B205" s="348"/>
      <c r="C205" s="348"/>
      <c r="D205" s="363">
        <v>500</v>
      </c>
      <c r="E205" s="363">
        <v>0</v>
      </c>
      <c r="F205" s="363">
        <v>0</v>
      </c>
      <c r="G205" s="363">
        <v>0</v>
      </c>
      <c r="H205" s="363">
        <v>0</v>
      </c>
      <c r="I205" s="363">
        <v>0</v>
      </c>
    </row>
    <row r="206" spans="1:9" x14ac:dyDescent="0.25">
      <c r="A206" s="362" t="s">
        <v>408</v>
      </c>
      <c r="B206" s="348"/>
      <c r="C206" s="348"/>
      <c r="D206" s="363">
        <v>500</v>
      </c>
      <c r="E206" s="363">
        <v>0</v>
      </c>
      <c r="F206" s="363">
        <v>0</v>
      </c>
      <c r="G206" s="363">
        <v>0</v>
      </c>
      <c r="H206" s="363">
        <v>0</v>
      </c>
      <c r="I206" s="363">
        <v>0</v>
      </c>
    </row>
    <row r="207" spans="1:9" x14ac:dyDescent="0.25">
      <c r="A207" s="364" t="s">
        <v>491</v>
      </c>
      <c r="B207" t="s">
        <v>410</v>
      </c>
      <c r="C207" t="s">
        <v>182</v>
      </c>
      <c r="D207" s="363">
        <v>500</v>
      </c>
      <c r="E207" s="363">
        <v>0</v>
      </c>
      <c r="F207" s="363">
        <v>0</v>
      </c>
      <c r="G207" s="363">
        <v>0</v>
      </c>
      <c r="H207" s="363">
        <v>0</v>
      </c>
      <c r="I207" s="363">
        <v>0</v>
      </c>
    </row>
    <row r="208" spans="1:9" x14ac:dyDescent="0.25">
      <c r="A208" s="352" t="s">
        <v>492</v>
      </c>
      <c r="B208" s="348"/>
      <c r="C208" s="348"/>
      <c r="D208" s="353">
        <v>870000</v>
      </c>
      <c r="E208" s="353">
        <v>870000</v>
      </c>
      <c r="F208" s="353">
        <v>870000</v>
      </c>
      <c r="G208" s="353">
        <v>100</v>
      </c>
      <c r="H208" s="353">
        <v>100</v>
      </c>
      <c r="I208" s="353">
        <v>100</v>
      </c>
    </row>
    <row r="209" spans="1:9" x14ac:dyDescent="0.25">
      <c r="A209" s="354" t="s">
        <v>493</v>
      </c>
      <c r="B209" s="348"/>
      <c r="C209" s="348"/>
      <c r="D209" s="355">
        <v>870000</v>
      </c>
      <c r="E209" s="355">
        <v>870000</v>
      </c>
      <c r="F209" s="355">
        <v>870000</v>
      </c>
      <c r="G209" s="355">
        <v>100</v>
      </c>
      <c r="H209" s="355">
        <v>100</v>
      </c>
      <c r="I209" s="355">
        <v>100</v>
      </c>
    </row>
    <row r="210" spans="1:9" x14ac:dyDescent="0.25">
      <c r="A210" s="356" t="s">
        <v>332</v>
      </c>
      <c r="B210" s="348"/>
      <c r="C210" s="348"/>
      <c r="D210" s="357">
        <v>43700</v>
      </c>
      <c r="E210" s="357">
        <v>43700</v>
      </c>
      <c r="F210" s="357">
        <v>43700</v>
      </c>
      <c r="G210" s="357">
        <v>100</v>
      </c>
      <c r="H210" s="357">
        <v>100</v>
      </c>
      <c r="I210" s="357">
        <v>100</v>
      </c>
    </row>
    <row r="211" spans="1:9" x14ac:dyDescent="0.25">
      <c r="A211" s="358" t="s">
        <v>494</v>
      </c>
      <c r="B211" s="348"/>
      <c r="C211" s="348"/>
      <c r="D211" s="359">
        <v>18000</v>
      </c>
      <c r="E211" s="359">
        <v>18000</v>
      </c>
      <c r="F211" s="359">
        <v>18000</v>
      </c>
      <c r="G211" s="359">
        <v>100</v>
      </c>
      <c r="H211" s="359">
        <v>100</v>
      </c>
      <c r="I211" s="359">
        <v>100</v>
      </c>
    </row>
    <row r="212" spans="1:9" x14ac:dyDescent="0.25">
      <c r="A212" s="360" t="s">
        <v>495</v>
      </c>
      <c r="B212" s="348"/>
      <c r="C212" s="348"/>
      <c r="D212" s="361">
        <v>18000</v>
      </c>
      <c r="E212" s="361">
        <v>18000</v>
      </c>
      <c r="F212" s="361">
        <v>18000</v>
      </c>
      <c r="G212" s="361">
        <v>100</v>
      </c>
      <c r="H212" s="361">
        <v>100</v>
      </c>
      <c r="I212" s="361">
        <v>100</v>
      </c>
    </row>
    <row r="213" spans="1:9" x14ac:dyDescent="0.25">
      <c r="A213" s="362" t="s">
        <v>335</v>
      </c>
      <c r="B213" s="348"/>
      <c r="C213" s="348"/>
      <c r="D213" s="363">
        <v>3600</v>
      </c>
      <c r="E213" s="363">
        <v>3600</v>
      </c>
      <c r="F213" s="363">
        <v>3600</v>
      </c>
      <c r="G213" s="363">
        <v>100</v>
      </c>
      <c r="H213" s="363">
        <v>100</v>
      </c>
      <c r="I213" s="363">
        <v>100</v>
      </c>
    </row>
    <row r="214" spans="1:9" x14ac:dyDescent="0.25">
      <c r="A214" s="362" t="s">
        <v>252</v>
      </c>
      <c r="B214" s="348"/>
      <c r="C214" s="348"/>
      <c r="D214" s="363">
        <v>3600</v>
      </c>
      <c r="E214" s="363">
        <v>3600</v>
      </c>
      <c r="F214" s="363">
        <v>3600</v>
      </c>
      <c r="G214" s="363">
        <v>100</v>
      </c>
      <c r="H214" s="363">
        <v>100</v>
      </c>
      <c r="I214" s="363">
        <v>100</v>
      </c>
    </row>
    <row r="215" spans="1:9" x14ac:dyDescent="0.25">
      <c r="A215" s="362" t="s">
        <v>347</v>
      </c>
      <c r="B215" s="348"/>
      <c r="C215" s="348"/>
      <c r="D215" s="363">
        <v>3600</v>
      </c>
      <c r="E215" s="363">
        <v>3600</v>
      </c>
      <c r="F215" s="363">
        <v>3600</v>
      </c>
      <c r="G215" s="363">
        <v>100</v>
      </c>
      <c r="H215" s="363">
        <v>100</v>
      </c>
      <c r="I215" s="363">
        <v>100</v>
      </c>
    </row>
    <row r="216" spans="1:9" x14ac:dyDescent="0.25">
      <c r="A216" s="362" t="s">
        <v>352</v>
      </c>
      <c r="B216" s="348"/>
      <c r="C216" s="348"/>
      <c r="D216" s="363">
        <v>3600</v>
      </c>
      <c r="E216" s="363">
        <v>3600</v>
      </c>
      <c r="F216" s="363">
        <v>3600</v>
      </c>
      <c r="G216" s="363">
        <v>100</v>
      </c>
      <c r="H216" s="363">
        <v>100</v>
      </c>
      <c r="I216" s="363">
        <v>100</v>
      </c>
    </row>
    <row r="217" spans="1:9" x14ac:dyDescent="0.25">
      <c r="A217" s="364" t="s">
        <v>496</v>
      </c>
      <c r="B217" t="s">
        <v>354</v>
      </c>
      <c r="C217" t="s">
        <v>143</v>
      </c>
      <c r="D217" s="363">
        <v>3600</v>
      </c>
      <c r="E217" s="363">
        <v>3600</v>
      </c>
      <c r="F217" s="363">
        <v>3600</v>
      </c>
      <c r="G217" s="363">
        <v>100</v>
      </c>
      <c r="H217" s="363">
        <v>100</v>
      </c>
      <c r="I217" s="363">
        <v>100</v>
      </c>
    </row>
    <row r="218" spans="1:9" x14ac:dyDescent="0.25">
      <c r="A218" s="362" t="s">
        <v>415</v>
      </c>
      <c r="B218" s="348"/>
      <c r="C218" s="348"/>
      <c r="D218" s="363">
        <v>14400</v>
      </c>
      <c r="E218" s="363">
        <v>14400</v>
      </c>
      <c r="F218" s="363">
        <v>14400</v>
      </c>
      <c r="G218" s="363">
        <v>100</v>
      </c>
      <c r="H218" s="363">
        <v>100</v>
      </c>
      <c r="I218" s="363">
        <v>100</v>
      </c>
    </row>
    <row r="219" spans="1:9" x14ac:dyDescent="0.25">
      <c r="A219" s="362" t="s">
        <v>416</v>
      </c>
      <c r="B219" s="348"/>
      <c r="C219" s="348"/>
      <c r="D219" s="363">
        <v>14400</v>
      </c>
      <c r="E219" s="363">
        <v>14400</v>
      </c>
      <c r="F219" s="363">
        <v>14400</v>
      </c>
      <c r="G219" s="363">
        <v>100</v>
      </c>
      <c r="H219" s="363">
        <v>100</v>
      </c>
      <c r="I219" s="363">
        <v>100</v>
      </c>
    </row>
    <row r="220" spans="1:9" x14ac:dyDescent="0.25">
      <c r="A220" s="362" t="s">
        <v>473</v>
      </c>
      <c r="B220" s="348"/>
      <c r="C220" s="348"/>
      <c r="D220" s="363">
        <v>14400</v>
      </c>
      <c r="E220" s="363">
        <v>14400</v>
      </c>
      <c r="F220" s="363">
        <v>14400</v>
      </c>
      <c r="G220" s="363">
        <v>100</v>
      </c>
      <c r="H220" s="363">
        <v>100</v>
      </c>
      <c r="I220" s="363">
        <v>100</v>
      </c>
    </row>
    <row r="221" spans="1:9" x14ac:dyDescent="0.25">
      <c r="A221" s="362" t="s">
        <v>497</v>
      </c>
      <c r="B221" s="348"/>
      <c r="C221" s="348"/>
      <c r="D221" s="363">
        <v>14400</v>
      </c>
      <c r="E221" s="363">
        <v>14400</v>
      </c>
      <c r="F221" s="363">
        <v>14400</v>
      </c>
      <c r="G221" s="363">
        <v>100</v>
      </c>
      <c r="H221" s="363">
        <v>100</v>
      </c>
      <c r="I221" s="363">
        <v>100</v>
      </c>
    </row>
    <row r="222" spans="1:9" x14ac:dyDescent="0.25">
      <c r="A222" s="364" t="s">
        <v>498</v>
      </c>
      <c r="B222" t="s">
        <v>499</v>
      </c>
      <c r="C222" t="s">
        <v>170</v>
      </c>
      <c r="D222" s="363">
        <v>14400</v>
      </c>
      <c r="E222" s="363">
        <v>14400</v>
      </c>
      <c r="F222" s="363">
        <v>14400</v>
      </c>
      <c r="G222" s="363">
        <v>100</v>
      </c>
      <c r="H222" s="363">
        <v>100</v>
      </c>
      <c r="I222" s="363">
        <v>100</v>
      </c>
    </row>
    <row r="223" spans="1:9" x14ac:dyDescent="0.25">
      <c r="A223" s="358" t="s">
        <v>450</v>
      </c>
      <c r="B223" s="348"/>
      <c r="C223" s="348"/>
      <c r="D223" s="359">
        <v>25700</v>
      </c>
      <c r="E223" s="359">
        <v>25700</v>
      </c>
      <c r="F223" s="359">
        <v>25700</v>
      </c>
      <c r="G223" s="359">
        <v>100</v>
      </c>
      <c r="H223" s="359">
        <v>100</v>
      </c>
      <c r="I223" s="359">
        <v>100</v>
      </c>
    </row>
    <row r="224" spans="1:9" x14ac:dyDescent="0.25">
      <c r="A224" s="360" t="s">
        <v>451</v>
      </c>
      <c r="B224" s="348"/>
      <c r="C224" s="348"/>
      <c r="D224" s="361">
        <v>0</v>
      </c>
      <c r="E224" s="361">
        <v>0</v>
      </c>
      <c r="F224" s="361">
        <v>0</v>
      </c>
      <c r="G224" s="361">
        <v>100</v>
      </c>
      <c r="H224" s="361">
        <v>100</v>
      </c>
      <c r="I224" s="361">
        <v>100</v>
      </c>
    </row>
    <row r="225" spans="1:9" x14ac:dyDescent="0.25">
      <c r="A225" s="360" t="s">
        <v>452</v>
      </c>
      <c r="B225" s="348"/>
      <c r="C225" s="348"/>
      <c r="D225" s="361">
        <v>25700</v>
      </c>
      <c r="E225" s="361">
        <v>25700</v>
      </c>
      <c r="F225" s="361">
        <v>25700</v>
      </c>
      <c r="G225" s="361">
        <v>100</v>
      </c>
      <c r="H225" s="361">
        <v>100</v>
      </c>
      <c r="I225" s="361">
        <v>100</v>
      </c>
    </row>
    <row r="226" spans="1:9" x14ac:dyDescent="0.25">
      <c r="A226" s="365" t="s">
        <v>500</v>
      </c>
      <c r="B226" s="348"/>
      <c r="C226" s="348"/>
      <c r="D226" s="366">
        <v>25700</v>
      </c>
      <c r="E226" s="366">
        <v>25700</v>
      </c>
      <c r="F226" s="366">
        <v>25700</v>
      </c>
      <c r="G226" s="366">
        <v>100</v>
      </c>
      <c r="H226" s="366">
        <v>100</v>
      </c>
      <c r="I226" s="366">
        <v>100</v>
      </c>
    </row>
    <row r="227" spans="1:9" x14ac:dyDescent="0.25">
      <c r="A227" s="362" t="s">
        <v>335</v>
      </c>
      <c r="B227" s="348"/>
      <c r="C227" s="348"/>
      <c r="D227" s="363">
        <v>22900</v>
      </c>
      <c r="E227" s="363">
        <v>22900</v>
      </c>
      <c r="F227" s="363">
        <v>22900</v>
      </c>
      <c r="G227" s="363">
        <v>100</v>
      </c>
      <c r="H227" s="363">
        <v>100</v>
      </c>
      <c r="I227" s="363">
        <v>100</v>
      </c>
    </row>
    <row r="228" spans="1:9" x14ac:dyDescent="0.25">
      <c r="A228" s="362" t="s">
        <v>252</v>
      </c>
      <c r="B228" s="348"/>
      <c r="C228" s="348"/>
      <c r="D228" s="363">
        <v>2900</v>
      </c>
      <c r="E228" s="363">
        <v>2900</v>
      </c>
      <c r="F228" s="363">
        <v>2900</v>
      </c>
      <c r="G228" s="363">
        <v>100</v>
      </c>
      <c r="H228" s="363">
        <v>100</v>
      </c>
      <c r="I228" s="363">
        <v>100</v>
      </c>
    </row>
    <row r="229" spans="1:9" x14ac:dyDescent="0.25">
      <c r="A229" s="362" t="s">
        <v>363</v>
      </c>
      <c r="B229" s="348"/>
      <c r="C229" s="348"/>
      <c r="D229" s="363">
        <v>1400</v>
      </c>
      <c r="E229" s="363">
        <v>1400</v>
      </c>
      <c r="F229" s="363">
        <v>1400</v>
      </c>
      <c r="G229" s="363">
        <v>100</v>
      </c>
      <c r="H229" s="363">
        <v>100</v>
      </c>
      <c r="I229" s="363">
        <v>100</v>
      </c>
    </row>
    <row r="230" spans="1:9" x14ac:dyDescent="0.25">
      <c r="A230" s="362" t="s">
        <v>364</v>
      </c>
      <c r="B230" s="348"/>
      <c r="C230" s="348"/>
      <c r="D230" s="363">
        <v>700</v>
      </c>
      <c r="E230" s="363">
        <v>700</v>
      </c>
      <c r="F230" s="363">
        <v>700</v>
      </c>
      <c r="G230" s="363">
        <v>100</v>
      </c>
      <c r="H230" s="363">
        <v>100</v>
      </c>
      <c r="I230" s="363">
        <v>100</v>
      </c>
    </row>
    <row r="231" spans="1:9" x14ac:dyDescent="0.25">
      <c r="A231" s="364" t="s">
        <v>501</v>
      </c>
      <c r="B231" t="s">
        <v>366</v>
      </c>
      <c r="C231" t="s">
        <v>120</v>
      </c>
      <c r="D231" s="363">
        <v>700</v>
      </c>
      <c r="E231" s="363">
        <v>700</v>
      </c>
      <c r="F231" s="363">
        <v>700</v>
      </c>
      <c r="G231" s="363">
        <v>100</v>
      </c>
      <c r="H231" s="363">
        <v>100</v>
      </c>
      <c r="I231" s="363">
        <v>100</v>
      </c>
    </row>
    <row r="232" spans="1:9" x14ac:dyDescent="0.25">
      <c r="A232" s="362" t="s">
        <v>385</v>
      </c>
      <c r="B232" s="348"/>
      <c r="C232" s="348"/>
      <c r="D232" s="363">
        <v>700</v>
      </c>
      <c r="E232" s="363">
        <v>700</v>
      </c>
      <c r="F232" s="363">
        <v>700</v>
      </c>
      <c r="G232" s="363">
        <v>100</v>
      </c>
      <c r="H232" s="363">
        <v>100</v>
      </c>
      <c r="I232" s="363">
        <v>100</v>
      </c>
    </row>
    <row r="233" spans="1:9" x14ac:dyDescent="0.25">
      <c r="A233" s="364" t="s">
        <v>502</v>
      </c>
      <c r="B233" t="s">
        <v>387</v>
      </c>
      <c r="C233" t="s">
        <v>127</v>
      </c>
      <c r="D233" s="363">
        <v>700</v>
      </c>
      <c r="E233" s="363">
        <v>700</v>
      </c>
      <c r="F233" s="363">
        <v>700</v>
      </c>
      <c r="G233" s="363">
        <v>100</v>
      </c>
      <c r="H233" s="363">
        <v>100</v>
      </c>
      <c r="I233" s="363">
        <v>100</v>
      </c>
    </row>
    <row r="234" spans="1:9" x14ac:dyDescent="0.25">
      <c r="A234" s="362" t="s">
        <v>388</v>
      </c>
      <c r="B234" s="348"/>
      <c r="C234" s="348"/>
      <c r="D234" s="363">
        <v>1500</v>
      </c>
      <c r="E234" s="363">
        <v>1500</v>
      </c>
      <c r="F234" s="363">
        <v>1500</v>
      </c>
      <c r="G234" s="363">
        <v>100</v>
      </c>
      <c r="H234" s="363">
        <v>100</v>
      </c>
      <c r="I234" s="363">
        <v>100</v>
      </c>
    </row>
    <row r="235" spans="1:9" x14ac:dyDescent="0.25">
      <c r="A235" s="362" t="s">
        <v>395</v>
      </c>
      <c r="B235" s="348"/>
      <c r="C235" s="348"/>
      <c r="D235" s="363">
        <v>1500</v>
      </c>
      <c r="E235" s="363">
        <v>1500</v>
      </c>
      <c r="F235" s="363">
        <v>1500</v>
      </c>
      <c r="G235" s="363">
        <v>100</v>
      </c>
      <c r="H235" s="363">
        <v>100</v>
      </c>
      <c r="I235" s="363">
        <v>100</v>
      </c>
    </row>
    <row r="236" spans="1:9" x14ac:dyDescent="0.25">
      <c r="A236" s="364" t="s">
        <v>503</v>
      </c>
      <c r="B236" t="s">
        <v>397</v>
      </c>
      <c r="C236" t="s">
        <v>128</v>
      </c>
      <c r="D236" s="363">
        <v>1500</v>
      </c>
      <c r="E236" s="363">
        <v>1500</v>
      </c>
      <c r="F236" s="363">
        <v>1500</v>
      </c>
      <c r="G236" s="363">
        <v>100</v>
      </c>
      <c r="H236" s="363">
        <v>100</v>
      </c>
      <c r="I236" s="363">
        <v>100</v>
      </c>
    </row>
    <row r="237" spans="1:9" x14ac:dyDescent="0.25">
      <c r="A237" s="362" t="s">
        <v>504</v>
      </c>
      <c r="B237" s="348"/>
      <c r="C237" s="348"/>
      <c r="D237" s="363">
        <v>20000</v>
      </c>
      <c r="E237" s="363">
        <v>20000</v>
      </c>
      <c r="F237" s="363">
        <v>20000</v>
      </c>
      <c r="G237" s="363">
        <v>100</v>
      </c>
      <c r="H237" s="363">
        <v>100</v>
      </c>
      <c r="I237" s="363">
        <v>100</v>
      </c>
    </row>
    <row r="238" spans="1:9" x14ac:dyDescent="0.25">
      <c r="A238" s="362" t="s">
        <v>505</v>
      </c>
      <c r="B238" s="348"/>
      <c r="C238" s="348"/>
      <c r="D238" s="363">
        <v>20000</v>
      </c>
      <c r="E238" s="363">
        <v>20000</v>
      </c>
      <c r="F238" s="363">
        <v>20000</v>
      </c>
      <c r="G238" s="363">
        <v>100</v>
      </c>
      <c r="H238" s="363">
        <v>100</v>
      </c>
      <c r="I238" s="363">
        <v>100</v>
      </c>
    </row>
    <row r="239" spans="1:9" x14ac:dyDescent="0.25">
      <c r="A239" s="362" t="s">
        <v>506</v>
      </c>
      <c r="B239" s="348"/>
      <c r="C239" s="348"/>
      <c r="D239" s="363">
        <v>20000</v>
      </c>
      <c r="E239" s="363">
        <v>20000</v>
      </c>
      <c r="F239" s="363">
        <v>20000</v>
      </c>
      <c r="G239" s="363">
        <v>100</v>
      </c>
      <c r="H239" s="363">
        <v>100</v>
      </c>
      <c r="I239" s="363">
        <v>100</v>
      </c>
    </row>
    <row r="240" spans="1:9" x14ac:dyDescent="0.25">
      <c r="A240" s="364" t="s">
        <v>507</v>
      </c>
      <c r="B240" t="s">
        <v>508</v>
      </c>
      <c r="C240" t="s">
        <v>509</v>
      </c>
      <c r="D240" s="363">
        <v>20000</v>
      </c>
      <c r="E240" s="363">
        <v>20000</v>
      </c>
      <c r="F240" s="363">
        <v>20000</v>
      </c>
      <c r="G240" s="363">
        <v>100</v>
      </c>
      <c r="H240" s="363">
        <v>100</v>
      </c>
      <c r="I240" s="363">
        <v>100</v>
      </c>
    </row>
    <row r="241" spans="1:9" x14ac:dyDescent="0.25">
      <c r="A241" s="362" t="s">
        <v>415</v>
      </c>
      <c r="B241" s="348"/>
      <c r="C241" s="348"/>
      <c r="D241" s="363">
        <v>2800</v>
      </c>
      <c r="E241" s="363">
        <v>2800</v>
      </c>
      <c r="F241" s="363">
        <v>2800</v>
      </c>
      <c r="G241" s="363">
        <v>100</v>
      </c>
      <c r="H241" s="363">
        <v>100</v>
      </c>
      <c r="I241" s="363">
        <v>100</v>
      </c>
    </row>
    <row r="242" spans="1:9" x14ac:dyDescent="0.25">
      <c r="A242" s="362" t="s">
        <v>416</v>
      </c>
      <c r="B242" s="348"/>
      <c r="C242" s="348"/>
      <c r="D242" s="363">
        <v>2800</v>
      </c>
      <c r="E242" s="363">
        <v>2800</v>
      </c>
      <c r="F242" s="363">
        <v>2800</v>
      </c>
      <c r="G242" s="363">
        <v>100</v>
      </c>
      <c r="H242" s="363">
        <v>100</v>
      </c>
      <c r="I242" s="363">
        <v>100</v>
      </c>
    </row>
    <row r="243" spans="1:9" x14ac:dyDescent="0.25">
      <c r="A243" s="362" t="s">
        <v>484</v>
      </c>
      <c r="B243" s="348"/>
      <c r="C243" s="348"/>
      <c r="D243" s="363">
        <v>2800</v>
      </c>
      <c r="E243" s="363">
        <v>2800</v>
      </c>
      <c r="F243" s="363">
        <v>2800</v>
      </c>
      <c r="G243" s="363">
        <v>100</v>
      </c>
      <c r="H243" s="363">
        <v>100</v>
      </c>
      <c r="I243" s="363">
        <v>100</v>
      </c>
    </row>
    <row r="244" spans="1:9" x14ac:dyDescent="0.25">
      <c r="A244" s="362" t="s">
        <v>485</v>
      </c>
      <c r="B244" s="348"/>
      <c r="C244" s="348"/>
      <c r="D244" s="363">
        <v>2800</v>
      </c>
      <c r="E244" s="363">
        <v>2800</v>
      </c>
      <c r="F244" s="363">
        <v>2800</v>
      </c>
      <c r="G244" s="363">
        <v>100</v>
      </c>
      <c r="H244" s="363">
        <v>100</v>
      </c>
      <c r="I244" s="363">
        <v>100</v>
      </c>
    </row>
    <row r="245" spans="1:9" x14ac:dyDescent="0.25">
      <c r="A245" s="364" t="s">
        <v>510</v>
      </c>
      <c r="B245" t="s">
        <v>487</v>
      </c>
      <c r="C245" t="s">
        <v>488</v>
      </c>
      <c r="D245" s="363">
        <v>2800</v>
      </c>
      <c r="E245" s="363">
        <v>2800</v>
      </c>
      <c r="F245" s="363">
        <v>2800</v>
      </c>
      <c r="G245" s="363">
        <v>100</v>
      </c>
      <c r="H245" s="363">
        <v>100</v>
      </c>
      <c r="I245" s="363">
        <v>100</v>
      </c>
    </row>
    <row r="246" spans="1:9" x14ac:dyDescent="0.25">
      <c r="A246" s="356" t="s">
        <v>511</v>
      </c>
      <c r="B246" s="348"/>
      <c r="C246" s="348"/>
      <c r="D246" s="357">
        <v>771300</v>
      </c>
      <c r="E246" s="357">
        <v>771300</v>
      </c>
      <c r="F246" s="357">
        <v>771300</v>
      </c>
      <c r="G246" s="357">
        <v>100</v>
      </c>
      <c r="H246" s="357">
        <v>100</v>
      </c>
      <c r="I246" s="357">
        <v>100</v>
      </c>
    </row>
    <row r="247" spans="1:9" x14ac:dyDescent="0.25">
      <c r="A247" s="358" t="s">
        <v>450</v>
      </c>
      <c r="B247" s="348"/>
      <c r="C247" s="348"/>
      <c r="D247" s="359">
        <v>771300</v>
      </c>
      <c r="E247" s="359">
        <v>771300</v>
      </c>
      <c r="F247" s="359">
        <v>771300</v>
      </c>
      <c r="G247" s="359">
        <v>100</v>
      </c>
      <c r="H247" s="359">
        <v>100</v>
      </c>
      <c r="I247" s="359">
        <v>100</v>
      </c>
    </row>
    <row r="248" spans="1:9" x14ac:dyDescent="0.25">
      <c r="A248" s="360" t="s">
        <v>451</v>
      </c>
      <c r="B248" s="348"/>
      <c r="C248" s="348"/>
      <c r="D248" s="361">
        <v>0</v>
      </c>
      <c r="E248" s="361">
        <v>0</v>
      </c>
      <c r="F248" s="361">
        <v>0</v>
      </c>
      <c r="G248" s="361">
        <v>100</v>
      </c>
      <c r="H248" s="361">
        <v>100</v>
      </c>
      <c r="I248" s="361">
        <v>100</v>
      </c>
    </row>
    <row r="249" spans="1:9" x14ac:dyDescent="0.25">
      <c r="A249" s="360" t="s">
        <v>452</v>
      </c>
      <c r="B249" s="348"/>
      <c r="C249" s="348"/>
      <c r="D249" s="361">
        <v>771300</v>
      </c>
      <c r="E249" s="361">
        <v>771300</v>
      </c>
      <c r="F249" s="361">
        <v>771300</v>
      </c>
      <c r="G249" s="361">
        <v>100</v>
      </c>
      <c r="H249" s="361">
        <v>100</v>
      </c>
      <c r="I249" s="361">
        <v>100</v>
      </c>
    </row>
    <row r="250" spans="1:9" x14ac:dyDescent="0.25">
      <c r="A250" s="365" t="s">
        <v>500</v>
      </c>
      <c r="B250" s="348"/>
      <c r="C250" s="348"/>
      <c r="D250" s="366">
        <v>771300</v>
      </c>
      <c r="E250" s="366">
        <v>771300</v>
      </c>
      <c r="F250" s="366">
        <v>771300</v>
      </c>
      <c r="G250" s="366">
        <v>100</v>
      </c>
      <c r="H250" s="366">
        <v>100</v>
      </c>
      <c r="I250" s="366">
        <v>100</v>
      </c>
    </row>
    <row r="251" spans="1:9" x14ac:dyDescent="0.25">
      <c r="A251" s="362" t="s">
        <v>335</v>
      </c>
      <c r="B251" s="348"/>
      <c r="C251" s="348"/>
      <c r="D251" s="363">
        <v>771300</v>
      </c>
      <c r="E251" s="363">
        <v>771300</v>
      </c>
      <c r="F251" s="363">
        <v>771300</v>
      </c>
      <c r="G251" s="363">
        <v>100</v>
      </c>
      <c r="H251" s="363">
        <v>100</v>
      </c>
      <c r="I251" s="363">
        <v>100</v>
      </c>
    </row>
    <row r="252" spans="1:9" x14ac:dyDescent="0.25">
      <c r="A252" s="362" t="s">
        <v>249</v>
      </c>
      <c r="B252" s="348"/>
      <c r="C252" s="348"/>
      <c r="D252" s="363">
        <v>737300</v>
      </c>
      <c r="E252" s="363">
        <v>737300</v>
      </c>
      <c r="F252" s="363">
        <v>737300</v>
      </c>
      <c r="G252" s="363">
        <v>100</v>
      </c>
      <c r="H252" s="363">
        <v>100</v>
      </c>
      <c r="I252" s="363">
        <v>100</v>
      </c>
    </row>
    <row r="253" spans="1:9" x14ac:dyDescent="0.25">
      <c r="A253" s="362" t="s">
        <v>430</v>
      </c>
      <c r="B253" s="348"/>
      <c r="C253" s="348"/>
      <c r="D253" s="363">
        <v>605100</v>
      </c>
      <c r="E253" s="363">
        <v>605100</v>
      </c>
      <c r="F253" s="363">
        <v>605100</v>
      </c>
      <c r="G253" s="363">
        <v>100</v>
      </c>
      <c r="H253" s="363">
        <v>100</v>
      </c>
      <c r="I253" s="363">
        <v>100</v>
      </c>
    </row>
    <row r="254" spans="1:9" x14ac:dyDescent="0.25">
      <c r="A254" s="362" t="s">
        <v>431</v>
      </c>
      <c r="B254" s="348"/>
      <c r="C254" s="348"/>
      <c r="D254" s="363">
        <v>587100</v>
      </c>
      <c r="E254" s="363">
        <v>587100</v>
      </c>
      <c r="F254" s="363">
        <v>587100</v>
      </c>
      <c r="G254" s="363">
        <v>100</v>
      </c>
      <c r="H254" s="363">
        <v>100</v>
      </c>
      <c r="I254" s="363">
        <v>100</v>
      </c>
    </row>
    <row r="255" spans="1:9" x14ac:dyDescent="0.25">
      <c r="A255" s="364" t="s">
        <v>512</v>
      </c>
      <c r="B255" t="s">
        <v>433</v>
      </c>
      <c r="C255" t="s">
        <v>513</v>
      </c>
      <c r="D255" s="363">
        <v>587100</v>
      </c>
      <c r="E255" s="363">
        <v>587100</v>
      </c>
      <c r="F255" s="363">
        <v>587100</v>
      </c>
      <c r="G255" s="363">
        <v>100</v>
      </c>
      <c r="H255" s="363">
        <v>100</v>
      </c>
      <c r="I255" s="363">
        <v>100</v>
      </c>
    </row>
    <row r="256" spans="1:9" x14ac:dyDescent="0.25">
      <c r="A256" s="362" t="s">
        <v>514</v>
      </c>
      <c r="B256" s="348"/>
      <c r="C256" s="348"/>
      <c r="D256" s="363">
        <v>12000</v>
      </c>
      <c r="E256" s="363">
        <v>12000</v>
      </c>
      <c r="F256" s="363">
        <v>12000</v>
      </c>
      <c r="G256" s="363">
        <v>100</v>
      </c>
      <c r="H256" s="363">
        <v>100</v>
      </c>
      <c r="I256" s="363">
        <v>100</v>
      </c>
    </row>
    <row r="257" spans="1:9" x14ac:dyDescent="0.25">
      <c r="A257" s="364" t="s">
        <v>515</v>
      </c>
      <c r="B257" t="s">
        <v>516</v>
      </c>
      <c r="C257" t="s">
        <v>209</v>
      </c>
      <c r="D257" s="363">
        <v>12000</v>
      </c>
      <c r="E257" s="363">
        <v>12000</v>
      </c>
      <c r="F257" s="363">
        <v>12000</v>
      </c>
      <c r="G257" s="363">
        <v>100</v>
      </c>
      <c r="H257" s="363">
        <v>100</v>
      </c>
      <c r="I257" s="363">
        <v>100</v>
      </c>
    </row>
    <row r="258" spans="1:9" x14ac:dyDescent="0.25">
      <c r="A258" s="362" t="s">
        <v>517</v>
      </c>
      <c r="B258" s="348"/>
      <c r="C258" s="348"/>
      <c r="D258" s="363">
        <v>6000</v>
      </c>
      <c r="E258" s="363">
        <v>6000</v>
      </c>
      <c r="F258" s="363">
        <v>6000</v>
      </c>
      <c r="G258" s="363">
        <v>100</v>
      </c>
      <c r="H258" s="363">
        <v>100</v>
      </c>
      <c r="I258" s="363">
        <v>100</v>
      </c>
    </row>
    <row r="259" spans="1:9" x14ac:dyDescent="0.25">
      <c r="A259" s="364" t="s">
        <v>518</v>
      </c>
      <c r="B259" t="s">
        <v>519</v>
      </c>
      <c r="C259" t="s">
        <v>520</v>
      </c>
      <c r="D259" s="363">
        <v>6000</v>
      </c>
      <c r="E259" s="363">
        <v>6000</v>
      </c>
      <c r="F259" s="363">
        <v>6000</v>
      </c>
      <c r="G259" s="363">
        <v>100</v>
      </c>
      <c r="H259" s="363">
        <v>100</v>
      </c>
      <c r="I259" s="363">
        <v>100</v>
      </c>
    </row>
    <row r="260" spans="1:9" x14ac:dyDescent="0.25">
      <c r="A260" s="362" t="s">
        <v>434</v>
      </c>
      <c r="B260" s="348"/>
      <c r="C260" s="348"/>
      <c r="D260" s="363">
        <v>26000</v>
      </c>
      <c r="E260" s="363">
        <v>26000</v>
      </c>
      <c r="F260" s="363">
        <v>26000</v>
      </c>
      <c r="G260" s="363">
        <v>100</v>
      </c>
      <c r="H260" s="363">
        <v>100</v>
      </c>
      <c r="I260" s="363">
        <v>100</v>
      </c>
    </row>
    <row r="261" spans="1:9" x14ac:dyDescent="0.25">
      <c r="A261" s="362" t="s">
        <v>435</v>
      </c>
      <c r="B261" s="348"/>
      <c r="C261" s="348"/>
      <c r="D261" s="363">
        <v>26000</v>
      </c>
      <c r="E261" s="363">
        <v>26000</v>
      </c>
      <c r="F261" s="363">
        <v>26000</v>
      </c>
      <c r="G261" s="363">
        <v>100</v>
      </c>
      <c r="H261" s="363">
        <v>100</v>
      </c>
      <c r="I261" s="363">
        <v>100</v>
      </c>
    </row>
    <row r="262" spans="1:9" x14ac:dyDescent="0.25">
      <c r="A262" s="364" t="s">
        <v>521</v>
      </c>
      <c r="B262" t="s">
        <v>437</v>
      </c>
      <c r="C262" t="s">
        <v>211</v>
      </c>
      <c r="D262" s="363">
        <v>26000</v>
      </c>
      <c r="E262" s="363">
        <v>26000</v>
      </c>
      <c r="F262" s="363">
        <v>26000</v>
      </c>
      <c r="G262" s="363">
        <v>100</v>
      </c>
      <c r="H262" s="363">
        <v>100</v>
      </c>
      <c r="I262" s="363">
        <v>100</v>
      </c>
    </row>
    <row r="263" spans="1:9" x14ac:dyDescent="0.25">
      <c r="A263" s="362" t="s">
        <v>438</v>
      </c>
      <c r="B263" s="348"/>
      <c r="C263" s="348"/>
      <c r="D263" s="363">
        <v>106200</v>
      </c>
      <c r="E263" s="363">
        <v>106200</v>
      </c>
      <c r="F263" s="363">
        <v>106200</v>
      </c>
      <c r="G263" s="363">
        <v>100</v>
      </c>
      <c r="H263" s="363">
        <v>100</v>
      </c>
      <c r="I263" s="363">
        <v>100</v>
      </c>
    </row>
    <row r="264" spans="1:9" x14ac:dyDescent="0.25">
      <c r="A264" s="362" t="s">
        <v>439</v>
      </c>
      <c r="B264" s="348"/>
      <c r="C264" s="348"/>
      <c r="D264" s="363">
        <v>106200</v>
      </c>
      <c r="E264" s="363">
        <v>106200</v>
      </c>
      <c r="F264" s="363">
        <v>106200</v>
      </c>
      <c r="G264" s="363">
        <v>100</v>
      </c>
      <c r="H264" s="363">
        <v>100</v>
      </c>
      <c r="I264" s="363">
        <v>100</v>
      </c>
    </row>
    <row r="265" spans="1:9" x14ac:dyDescent="0.25">
      <c r="A265" s="364" t="s">
        <v>522</v>
      </c>
      <c r="B265" t="s">
        <v>441</v>
      </c>
      <c r="C265" t="s">
        <v>442</v>
      </c>
      <c r="D265" s="363">
        <v>106200</v>
      </c>
      <c r="E265" s="363">
        <v>106200</v>
      </c>
      <c r="F265" s="363">
        <v>106200</v>
      </c>
      <c r="G265" s="363">
        <v>100</v>
      </c>
      <c r="H265" s="363">
        <v>100</v>
      </c>
      <c r="I265" s="363">
        <v>100</v>
      </c>
    </row>
    <row r="266" spans="1:9" x14ac:dyDescent="0.25">
      <c r="A266" s="362" t="s">
        <v>252</v>
      </c>
      <c r="B266" s="348"/>
      <c r="C266" s="348"/>
      <c r="D266" s="363">
        <v>34000</v>
      </c>
      <c r="E266" s="363">
        <v>34000</v>
      </c>
      <c r="F266" s="363">
        <v>34000</v>
      </c>
      <c r="G266" s="363">
        <v>100</v>
      </c>
      <c r="H266" s="363">
        <v>100</v>
      </c>
      <c r="I266" s="363">
        <v>100</v>
      </c>
    </row>
    <row r="267" spans="1:9" x14ac:dyDescent="0.25">
      <c r="A267" s="362" t="s">
        <v>336</v>
      </c>
      <c r="B267" s="348"/>
      <c r="C267" s="348"/>
      <c r="D267" s="363">
        <v>31000</v>
      </c>
      <c r="E267" s="363">
        <v>31000</v>
      </c>
      <c r="F267" s="363">
        <v>31000</v>
      </c>
      <c r="G267" s="363">
        <v>100</v>
      </c>
      <c r="H267" s="363">
        <v>100</v>
      </c>
      <c r="I267" s="363">
        <v>100</v>
      </c>
    </row>
    <row r="268" spans="1:9" x14ac:dyDescent="0.25">
      <c r="A268" s="362" t="s">
        <v>444</v>
      </c>
      <c r="B268" s="348"/>
      <c r="C268" s="348"/>
      <c r="D268" s="363">
        <v>31000</v>
      </c>
      <c r="E268" s="363">
        <v>31000</v>
      </c>
      <c r="F268" s="363">
        <v>31000</v>
      </c>
      <c r="G268" s="363">
        <v>100</v>
      </c>
      <c r="H268" s="363">
        <v>100</v>
      </c>
      <c r="I268" s="363">
        <v>100</v>
      </c>
    </row>
    <row r="269" spans="1:9" x14ac:dyDescent="0.25">
      <c r="A269" s="364" t="s">
        <v>523</v>
      </c>
      <c r="B269" t="s">
        <v>446</v>
      </c>
      <c r="C269" t="s">
        <v>524</v>
      </c>
      <c r="D269" s="363">
        <v>31000</v>
      </c>
      <c r="E269" s="363">
        <v>31000</v>
      </c>
      <c r="F269" s="363">
        <v>31000</v>
      </c>
      <c r="G269" s="363">
        <v>100</v>
      </c>
      <c r="H269" s="363">
        <v>100</v>
      </c>
      <c r="I269" s="363">
        <v>100</v>
      </c>
    </row>
    <row r="270" spans="1:9" x14ac:dyDescent="0.25">
      <c r="A270" s="362" t="s">
        <v>388</v>
      </c>
      <c r="B270" s="348"/>
      <c r="C270" s="348"/>
      <c r="D270" s="363">
        <v>3000</v>
      </c>
      <c r="E270" s="363">
        <v>3000</v>
      </c>
      <c r="F270" s="363">
        <v>3000</v>
      </c>
      <c r="G270" s="363">
        <v>100</v>
      </c>
      <c r="H270" s="363">
        <v>100</v>
      </c>
      <c r="I270" s="363">
        <v>100</v>
      </c>
    </row>
    <row r="271" spans="1:9" x14ac:dyDescent="0.25">
      <c r="A271" s="362" t="s">
        <v>392</v>
      </c>
      <c r="B271" s="348"/>
      <c r="C271" s="348"/>
      <c r="D271" s="363">
        <v>3000</v>
      </c>
      <c r="E271" s="363">
        <v>3000</v>
      </c>
      <c r="F271" s="363">
        <v>3000</v>
      </c>
      <c r="G271" s="363">
        <v>100</v>
      </c>
      <c r="H271" s="363">
        <v>100</v>
      </c>
      <c r="I271" s="363">
        <v>100</v>
      </c>
    </row>
    <row r="272" spans="1:9" x14ac:dyDescent="0.25">
      <c r="A272" s="364" t="s">
        <v>525</v>
      </c>
      <c r="B272" t="s">
        <v>394</v>
      </c>
      <c r="C272" t="s">
        <v>132</v>
      </c>
      <c r="D272" s="363">
        <v>3000</v>
      </c>
      <c r="E272" s="363">
        <v>3000</v>
      </c>
      <c r="F272" s="363">
        <v>3000</v>
      </c>
      <c r="G272" s="363">
        <v>100</v>
      </c>
      <c r="H272" s="363">
        <v>100</v>
      </c>
      <c r="I272" s="363">
        <v>100</v>
      </c>
    </row>
    <row r="273" spans="1:9" x14ac:dyDescent="0.25">
      <c r="A273" s="356" t="s">
        <v>526</v>
      </c>
      <c r="B273" s="348"/>
      <c r="C273" s="348"/>
      <c r="D273" s="357">
        <v>55000</v>
      </c>
      <c r="E273" s="357">
        <v>55000</v>
      </c>
      <c r="F273" s="357">
        <v>55000</v>
      </c>
      <c r="G273" s="357">
        <v>100</v>
      </c>
      <c r="H273" s="357">
        <v>100</v>
      </c>
      <c r="I273" s="357">
        <v>100</v>
      </c>
    </row>
    <row r="274" spans="1:9" x14ac:dyDescent="0.25">
      <c r="A274" s="358" t="s">
        <v>333</v>
      </c>
      <c r="B274" s="348"/>
      <c r="C274" s="348"/>
      <c r="D274" s="359">
        <v>15000</v>
      </c>
      <c r="E274" s="359">
        <v>15000</v>
      </c>
      <c r="F274" s="359">
        <v>15000</v>
      </c>
      <c r="G274" s="359">
        <v>100</v>
      </c>
      <c r="H274" s="359">
        <v>100</v>
      </c>
      <c r="I274" s="359">
        <v>100</v>
      </c>
    </row>
    <row r="275" spans="1:9" x14ac:dyDescent="0.25">
      <c r="A275" s="360" t="s">
        <v>527</v>
      </c>
      <c r="B275" s="348"/>
      <c r="C275" s="348"/>
      <c r="D275" s="361">
        <v>15000</v>
      </c>
      <c r="E275" s="361">
        <v>15000</v>
      </c>
      <c r="F275" s="361">
        <v>15000</v>
      </c>
      <c r="G275" s="361">
        <v>100</v>
      </c>
      <c r="H275" s="361">
        <v>100</v>
      </c>
      <c r="I275" s="361">
        <v>100</v>
      </c>
    </row>
    <row r="276" spans="1:9" x14ac:dyDescent="0.25">
      <c r="A276" s="362" t="s">
        <v>335</v>
      </c>
      <c r="B276" s="348"/>
      <c r="C276" s="348"/>
      <c r="D276" s="363">
        <v>15000</v>
      </c>
      <c r="E276" s="363">
        <v>15000</v>
      </c>
      <c r="F276" s="363">
        <v>15000</v>
      </c>
      <c r="G276" s="363">
        <v>100</v>
      </c>
      <c r="H276" s="363">
        <v>100</v>
      </c>
      <c r="I276" s="363">
        <v>100</v>
      </c>
    </row>
    <row r="277" spans="1:9" x14ac:dyDescent="0.25">
      <c r="A277" s="362" t="s">
        <v>252</v>
      </c>
      <c r="B277" s="348"/>
      <c r="C277" s="348"/>
      <c r="D277" s="363">
        <v>15000</v>
      </c>
      <c r="E277" s="363">
        <v>15000</v>
      </c>
      <c r="F277" s="363">
        <v>15000</v>
      </c>
      <c r="G277" s="363">
        <v>100</v>
      </c>
      <c r="H277" s="363">
        <v>100</v>
      </c>
      <c r="I277" s="363">
        <v>100</v>
      </c>
    </row>
    <row r="278" spans="1:9" x14ac:dyDescent="0.25">
      <c r="A278" s="362" t="s">
        <v>347</v>
      </c>
      <c r="B278" s="348"/>
      <c r="C278" s="348"/>
      <c r="D278" s="363">
        <v>15000</v>
      </c>
      <c r="E278" s="363">
        <v>15000</v>
      </c>
      <c r="F278" s="363">
        <v>15000</v>
      </c>
      <c r="G278" s="363">
        <v>100</v>
      </c>
      <c r="H278" s="363">
        <v>100</v>
      </c>
      <c r="I278" s="363">
        <v>100</v>
      </c>
    </row>
    <row r="279" spans="1:9" x14ac:dyDescent="0.25">
      <c r="A279" s="362" t="s">
        <v>528</v>
      </c>
      <c r="B279" s="348"/>
      <c r="C279" s="348"/>
      <c r="D279" s="363">
        <v>15000</v>
      </c>
      <c r="E279" s="363">
        <v>15000</v>
      </c>
      <c r="F279" s="363">
        <v>15000</v>
      </c>
      <c r="G279" s="363">
        <v>100</v>
      </c>
      <c r="H279" s="363">
        <v>100</v>
      </c>
      <c r="I279" s="363">
        <v>100</v>
      </c>
    </row>
    <row r="280" spans="1:9" x14ac:dyDescent="0.25">
      <c r="A280" s="364" t="s">
        <v>529</v>
      </c>
      <c r="B280" t="s">
        <v>530</v>
      </c>
      <c r="C280" t="s">
        <v>236</v>
      </c>
      <c r="D280" s="363">
        <v>15000</v>
      </c>
      <c r="E280" s="363">
        <v>15000</v>
      </c>
      <c r="F280" s="363">
        <v>15000</v>
      </c>
      <c r="G280" s="363">
        <v>100</v>
      </c>
      <c r="H280" s="363">
        <v>100</v>
      </c>
      <c r="I280" s="363">
        <v>100</v>
      </c>
    </row>
    <row r="281" spans="1:9" x14ac:dyDescent="0.25">
      <c r="A281" s="358" t="s">
        <v>450</v>
      </c>
      <c r="B281" s="348"/>
      <c r="C281" s="348"/>
      <c r="D281" s="359">
        <v>40000</v>
      </c>
      <c r="E281" s="359">
        <v>40000</v>
      </c>
      <c r="F281" s="359">
        <v>40000</v>
      </c>
      <c r="G281" s="359">
        <v>100</v>
      </c>
      <c r="H281" s="359">
        <v>100</v>
      </c>
      <c r="I281" s="359">
        <v>100</v>
      </c>
    </row>
    <row r="282" spans="1:9" x14ac:dyDescent="0.25">
      <c r="A282" s="360" t="s">
        <v>451</v>
      </c>
      <c r="B282" s="348"/>
      <c r="C282" s="348"/>
      <c r="D282" s="361">
        <v>0</v>
      </c>
      <c r="E282" s="361">
        <v>0</v>
      </c>
      <c r="F282" s="361">
        <v>0</v>
      </c>
      <c r="G282" s="361">
        <v>100</v>
      </c>
      <c r="H282" s="361">
        <v>100</v>
      </c>
      <c r="I282" s="361">
        <v>100</v>
      </c>
    </row>
    <row r="283" spans="1:9" x14ac:dyDescent="0.25">
      <c r="A283" s="360" t="s">
        <v>452</v>
      </c>
      <c r="B283" s="348"/>
      <c r="C283" s="348"/>
      <c r="D283" s="361">
        <v>40000</v>
      </c>
      <c r="E283" s="361">
        <v>40000</v>
      </c>
      <c r="F283" s="361">
        <v>40000</v>
      </c>
      <c r="G283" s="361">
        <v>100</v>
      </c>
      <c r="H283" s="361">
        <v>100</v>
      </c>
      <c r="I283" s="361">
        <v>100</v>
      </c>
    </row>
    <row r="284" spans="1:9" x14ac:dyDescent="0.25">
      <c r="A284" s="365" t="s">
        <v>500</v>
      </c>
      <c r="B284" s="348"/>
      <c r="C284" s="348"/>
      <c r="D284" s="366">
        <v>40000</v>
      </c>
      <c r="E284" s="366">
        <v>40000</v>
      </c>
      <c r="F284" s="366">
        <v>40000</v>
      </c>
      <c r="G284" s="366">
        <v>100</v>
      </c>
      <c r="H284" s="366">
        <v>100</v>
      </c>
      <c r="I284" s="366">
        <v>100</v>
      </c>
    </row>
    <row r="285" spans="1:9" x14ac:dyDescent="0.25">
      <c r="A285" s="362" t="s">
        <v>335</v>
      </c>
      <c r="B285" s="348"/>
      <c r="C285" s="348"/>
      <c r="D285" s="363">
        <v>40000</v>
      </c>
      <c r="E285" s="363">
        <v>40000</v>
      </c>
      <c r="F285" s="363">
        <v>40000</v>
      </c>
      <c r="G285" s="363">
        <v>100</v>
      </c>
      <c r="H285" s="363">
        <v>100</v>
      </c>
      <c r="I285" s="363">
        <v>100</v>
      </c>
    </row>
    <row r="286" spans="1:9" x14ac:dyDescent="0.25">
      <c r="A286" s="362" t="s">
        <v>252</v>
      </c>
      <c r="B286" s="348"/>
      <c r="C286" s="348"/>
      <c r="D286" s="363">
        <v>40000</v>
      </c>
      <c r="E286" s="363">
        <v>40000</v>
      </c>
      <c r="F286" s="363">
        <v>40000</v>
      </c>
      <c r="G286" s="363">
        <v>100</v>
      </c>
      <c r="H286" s="363">
        <v>100</v>
      </c>
      <c r="I286" s="363">
        <v>100</v>
      </c>
    </row>
    <row r="287" spans="1:9" x14ac:dyDescent="0.25">
      <c r="A287" s="362" t="s">
        <v>347</v>
      </c>
      <c r="B287" s="348"/>
      <c r="C287" s="348"/>
      <c r="D287" s="363">
        <v>40000</v>
      </c>
      <c r="E287" s="363">
        <v>40000</v>
      </c>
      <c r="F287" s="363">
        <v>40000</v>
      </c>
      <c r="G287" s="363">
        <v>100</v>
      </c>
      <c r="H287" s="363">
        <v>100</v>
      </c>
      <c r="I287" s="363">
        <v>100</v>
      </c>
    </row>
    <row r="288" spans="1:9" x14ac:dyDescent="0.25">
      <c r="A288" s="362" t="s">
        <v>528</v>
      </c>
      <c r="B288" s="348"/>
      <c r="C288" s="348"/>
      <c r="D288" s="363">
        <v>40000</v>
      </c>
      <c r="E288" s="363">
        <v>40000</v>
      </c>
      <c r="F288" s="363">
        <v>40000</v>
      </c>
      <c r="G288" s="363">
        <v>100</v>
      </c>
      <c r="H288" s="363">
        <v>100</v>
      </c>
      <c r="I288" s="363">
        <v>100</v>
      </c>
    </row>
    <row r="289" spans="1:9" x14ac:dyDescent="0.25">
      <c r="A289" s="364" t="s">
        <v>531</v>
      </c>
      <c r="B289" t="s">
        <v>530</v>
      </c>
      <c r="C289" t="s">
        <v>236</v>
      </c>
      <c r="D289" s="363">
        <v>40000</v>
      </c>
      <c r="E289" s="363">
        <v>40000</v>
      </c>
      <c r="F289" s="363">
        <v>40000</v>
      </c>
      <c r="G289" s="363">
        <v>100</v>
      </c>
      <c r="H289" s="363">
        <v>100</v>
      </c>
      <c r="I289" s="363">
        <v>100</v>
      </c>
    </row>
  </sheetData>
  <mergeCells count="224">
    <mergeCell ref="A287:C287"/>
    <mergeCell ref="A288:C288"/>
    <mergeCell ref="A281:C281"/>
    <mergeCell ref="A282:C282"/>
    <mergeCell ref="A283:C283"/>
    <mergeCell ref="A284:C284"/>
    <mergeCell ref="A285:C285"/>
    <mergeCell ref="A286:C286"/>
    <mergeCell ref="A274:C274"/>
    <mergeCell ref="A275:C275"/>
    <mergeCell ref="A276:C276"/>
    <mergeCell ref="A277:C277"/>
    <mergeCell ref="A278:C278"/>
    <mergeCell ref="A279:C279"/>
    <mergeCell ref="A266:C266"/>
    <mergeCell ref="A267:C267"/>
    <mergeCell ref="A268:C268"/>
    <mergeCell ref="A270:C270"/>
    <mergeCell ref="A271:C271"/>
    <mergeCell ref="A273:C273"/>
    <mergeCell ref="A256:C256"/>
    <mergeCell ref="A258:C258"/>
    <mergeCell ref="A260:C260"/>
    <mergeCell ref="A261:C261"/>
    <mergeCell ref="A263:C263"/>
    <mergeCell ref="A264:C264"/>
    <mergeCell ref="A249:C249"/>
    <mergeCell ref="A250:C250"/>
    <mergeCell ref="A251:C251"/>
    <mergeCell ref="A252:C252"/>
    <mergeCell ref="A253:C253"/>
    <mergeCell ref="A254:C254"/>
    <mergeCell ref="A242:C242"/>
    <mergeCell ref="A243:C243"/>
    <mergeCell ref="A244:C244"/>
    <mergeCell ref="A246:C246"/>
    <mergeCell ref="A247:C247"/>
    <mergeCell ref="A248:C248"/>
    <mergeCell ref="A234:C234"/>
    <mergeCell ref="A235:C235"/>
    <mergeCell ref="A237:C237"/>
    <mergeCell ref="A238:C238"/>
    <mergeCell ref="A239:C239"/>
    <mergeCell ref="A241:C241"/>
    <mergeCell ref="A226:C226"/>
    <mergeCell ref="A227:C227"/>
    <mergeCell ref="A228:C228"/>
    <mergeCell ref="A229:C229"/>
    <mergeCell ref="A230:C230"/>
    <mergeCell ref="A232:C232"/>
    <mergeCell ref="A219:C219"/>
    <mergeCell ref="A220:C220"/>
    <mergeCell ref="A221:C221"/>
    <mergeCell ref="A223:C223"/>
    <mergeCell ref="A224:C224"/>
    <mergeCell ref="A225:C225"/>
    <mergeCell ref="A212:C212"/>
    <mergeCell ref="A213:C213"/>
    <mergeCell ref="A214:C214"/>
    <mergeCell ref="A215:C215"/>
    <mergeCell ref="A216:C216"/>
    <mergeCell ref="A218:C218"/>
    <mergeCell ref="A205:C205"/>
    <mergeCell ref="A206:C206"/>
    <mergeCell ref="A208:C208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4:C194"/>
    <mergeCell ref="A195:C195"/>
    <mergeCell ref="A196:C196"/>
    <mergeCell ref="A197:C197"/>
    <mergeCell ref="A185:C185"/>
    <mergeCell ref="A186:C186"/>
    <mergeCell ref="A187:C187"/>
    <mergeCell ref="A188:C188"/>
    <mergeCell ref="A189:C189"/>
    <mergeCell ref="A191:C191"/>
    <mergeCell ref="A178:C178"/>
    <mergeCell ref="A179:C179"/>
    <mergeCell ref="A180:C180"/>
    <mergeCell ref="A181:C181"/>
    <mergeCell ref="A183:C183"/>
    <mergeCell ref="A184:C184"/>
    <mergeCell ref="A171:C171"/>
    <mergeCell ref="A172:C172"/>
    <mergeCell ref="A174:C174"/>
    <mergeCell ref="A175:C175"/>
    <mergeCell ref="A176:C176"/>
    <mergeCell ref="A177:C177"/>
    <mergeCell ref="A161:C161"/>
    <mergeCell ref="A163:C163"/>
    <mergeCell ref="A164:C164"/>
    <mergeCell ref="A165:C165"/>
    <mergeCell ref="A167:C167"/>
    <mergeCell ref="A169:C169"/>
    <mergeCell ref="A153:C153"/>
    <mergeCell ref="A154:C154"/>
    <mergeCell ref="A155:C155"/>
    <mergeCell ref="A157:C157"/>
    <mergeCell ref="A158:C158"/>
    <mergeCell ref="A160:C160"/>
    <mergeCell ref="A146:C146"/>
    <mergeCell ref="A147:C147"/>
    <mergeCell ref="A149:C149"/>
    <mergeCell ref="A150:C150"/>
    <mergeCell ref="A151:C151"/>
    <mergeCell ref="A152:C152"/>
    <mergeCell ref="A136:C136"/>
    <mergeCell ref="A138:C138"/>
    <mergeCell ref="A139:C139"/>
    <mergeCell ref="A140:C140"/>
    <mergeCell ref="A142:C142"/>
    <mergeCell ref="A144:C144"/>
    <mergeCell ref="A128:C128"/>
    <mergeCell ref="A129:C129"/>
    <mergeCell ref="A130:C130"/>
    <mergeCell ref="A132:C132"/>
    <mergeCell ref="A133:C133"/>
    <mergeCell ref="A135:C135"/>
    <mergeCell ref="A121:C121"/>
    <mergeCell ref="A123:C123"/>
    <mergeCell ref="A124:C124"/>
    <mergeCell ref="A125:C125"/>
    <mergeCell ref="A126:C126"/>
    <mergeCell ref="A127:C127"/>
    <mergeCell ref="A112:C112"/>
    <mergeCell ref="A113:C113"/>
    <mergeCell ref="A114:C114"/>
    <mergeCell ref="A116:C116"/>
    <mergeCell ref="A118:C118"/>
    <mergeCell ref="A120:C120"/>
    <mergeCell ref="A103:C103"/>
    <mergeCell ref="A104:C104"/>
    <mergeCell ref="A106:C106"/>
    <mergeCell ref="A107:C107"/>
    <mergeCell ref="A109:C109"/>
    <mergeCell ref="A110:C110"/>
    <mergeCell ref="A96:C96"/>
    <mergeCell ref="A98:C98"/>
    <mergeCell ref="A99:C99"/>
    <mergeCell ref="A100:C100"/>
    <mergeCell ref="A101:C101"/>
    <mergeCell ref="A102:C102"/>
    <mergeCell ref="A90:C90"/>
    <mergeCell ref="A91:C91"/>
    <mergeCell ref="A92:C92"/>
    <mergeCell ref="A93:C93"/>
    <mergeCell ref="A94:C94"/>
    <mergeCell ref="A95:C95"/>
    <mergeCell ref="A83:C83"/>
    <mergeCell ref="A84:C84"/>
    <mergeCell ref="A85:C85"/>
    <mergeCell ref="A86:C86"/>
    <mergeCell ref="A87:C87"/>
    <mergeCell ref="A88:C88"/>
    <mergeCell ref="A76:C76"/>
    <mergeCell ref="A77:C77"/>
    <mergeCell ref="A78:C78"/>
    <mergeCell ref="A79:C79"/>
    <mergeCell ref="A80:C80"/>
    <mergeCell ref="A82:C82"/>
    <mergeCell ref="A69:C69"/>
    <mergeCell ref="A70:C70"/>
    <mergeCell ref="A72:C72"/>
    <mergeCell ref="A73:C73"/>
    <mergeCell ref="A74:C74"/>
    <mergeCell ref="A75:C75"/>
    <mergeCell ref="A63:C63"/>
    <mergeCell ref="A64:C64"/>
    <mergeCell ref="A65:C65"/>
    <mergeCell ref="A66:C66"/>
    <mergeCell ref="A67:C67"/>
    <mergeCell ref="A68:C68"/>
    <mergeCell ref="A55:C55"/>
    <mergeCell ref="A56:C56"/>
    <mergeCell ref="A57:C57"/>
    <mergeCell ref="A58:C58"/>
    <mergeCell ref="A60:C60"/>
    <mergeCell ref="A61:C61"/>
    <mergeCell ref="A48:C48"/>
    <mergeCell ref="A49:C49"/>
    <mergeCell ref="A50:C50"/>
    <mergeCell ref="A52:C52"/>
    <mergeCell ref="A53:C53"/>
    <mergeCell ref="A54:C54"/>
    <mergeCell ref="A37:C37"/>
    <mergeCell ref="A39:C39"/>
    <mergeCell ref="A41:C41"/>
    <mergeCell ref="A42:C42"/>
    <mergeCell ref="A44:C44"/>
    <mergeCell ref="A46:C46"/>
    <mergeCell ref="A26:C26"/>
    <mergeCell ref="A27:C27"/>
    <mergeCell ref="A29:C29"/>
    <mergeCell ref="A31:C31"/>
    <mergeCell ref="A33:C33"/>
    <mergeCell ref="A35:C35"/>
    <mergeCell ref="A15:C15"/>
    <mergeCell ref="A17:C17"/>
    <mergeCell ref="A18:C18"/>
    <mergeCell ref="A20:C20"/>
    <mergeCell ref="A22:C22"/>
    <mergeCell ref="A24:C24"/>
    <mergeCell ref="A7:C7"/>
    <mergeCell ref="A8:C8"/>
    <mergeCell ref="A9:C9"/>
    <mergeCell ref="A10:C10"/>
    <mergeCell ref="A11:C11"/>
    <mergeCell ref="A13:C13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usvojeni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J.Badalića</cp:lastModifiedBy>
  <cp:lastPrinted>2025-12-23T07:48:26Z</cp:lastPrinted>
  <dcterms:created xsi:type="dcterms:W3CDTF">2022-08-12T12:51:27Z</dcterms:created>
  <dcterms:modified xsi:type="dcterms:W3CDTF">2025-12-23T13:33:28Z</dcterms:modified>
</cp:coreProperties>
</file>