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.Badalića\Desktop\"/>
    </mc:Choice>
  </mc:AlternateContent>
  <bookViews>
    <workbookView xWindow="0" yWindow="0" windowWidth="28800" windowHeight="117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REBALANS I" sheetId="15" r:id="rId7"/>
    <sheet name="usvojen rebalans I" sheetId="16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6" i="16" l="1"/>
  <c r="H20" i="16"/>
  <c r="E376" i="16"/>
  <c r="F376" i="16"/>
  <c r="G376" i="16"/>
  <c r="H376" i="16"/>
  <c r="E77" i="15"/>
  <c r="G19" i="16"/>
  <c r="G20" i="16"/>
  <c r="F19" i="16"/>
  <c r="F20" i="16"/>
  <c r="E19" i="16"/>
  <c r="E20" i="16"/>
  <c r="H27" i="16"/>
  <c r="H26" i="16" s="1"/>
  <c r="H25" i="16" s="1"/>
  <c r="H24" i="16" s="1"/>
  <c r="H23" i="16" s="1"/>
  <c r="H22" i="16" s="1"/>
  <c r="H21" i="16" s="1"/>
  <c r="G27" i="16"/>
  <c r="G25" i="16" s="1"/>
  <c r="G24" i="16" s="1"/>
  <c r="G23" i="16" s="1"/>
  <c r="G22" i="16" s="1"/>
  <c r="G21" i="16" s="1"/>
  <c r="F27" i="16"/>
  <c r="F26" i="16" s="1"/>
  <c r="E27" i="16"/>
  <c r="E26" i="16" s="1"/>
  <c r="H157" i="16"/>
  <c r="H159" i="16"/>
  <c r="H161" i="16"/>
  <c r="H164" i="16"/>
  <c r="H163" i="16" s="1"/>
  <c r="G157" i="16"/>
  <c r="G156" i="16" s="1"/>
  <c r="G155" i="16" s="1"/>
  <c r="G159" i="16"/>
  <c r="G161" i="16"/>
  <c r="G164" i="16"/>
  <c r="G163" i="16" s="1"/>
  <c r="F157" i="16"/>
  <c r="F156" i="16" s="1"/>
  <c r="F155" i="16" s="1"/>
  <c r="F154" i="16" s="1"/>
  <c r="F153" i="16" s="1"/>
  <c r="F159" i="16"/>
  <c r="F161" i="16"/>
  <c r="F164" i="16"/>
  <c r="F163" i="16" s="1"/>
  <c r="E157" i="16"/>
  <c r="E156" i="16" s="1"/>
  <c r="E155" i="16" s="1"/>
  <c r="E154" i="16" s="1"/>
  <c r="E153" i="16" s="1"/>
  <c r="E159" i="16"/>
  <c r="E161" i="16"/>
  <c r="E164" i="16"/>
  <c r="E163" i="16" s="1"/>
  <c r="H143" i="16"/>
  <c r="H145" i="16"/>
  <c r="H147" i="16"/>
  <c r="H150" i="16"/>
  <c r="H149" i="16" s="1"/>
  <c r="G143" i="16"/>
  <c r="G142" i="16" s="1"/>
  <c r="G141" i="16" s="1"/>
  <c r="G140" i="16" s="1"/>
  <c r="G145" i="16"/>
  <c r="G147" i="16"/>
  <c r="G150" i="16"/>
  <c r="G149" i="16" s="1"/>
  <c r="F143" i="16"/>
  <c r="F142" i="16" s="1"/>
  <c r="F141" i="16" s="1"/>
  <c r="F140" i="16" s="1"/>
  <c r="F145" i="16"/>
  <c r="F147" i="16"/>
  <c r="F150" i="16"/>
  <c r="F149" i="16" s="1"/>
  <c r="E143" i="16"/>
  <c r="E142" i="16" s="1"/>
  <c r="E141" i="16" s="1"/>
  <c r="E140" i="16" s="1"/>
  <c r="E145" i="16"/>
  <c r="E147" i="16"/>
  <c r="E150" i="16"/>
  <c r="E149" i="16" s="1"/>
  <c r="H98" i="16"/>
  <c r="H97" i="16" s="1"/>
  <c r="H96" i="16" s="1"/>
  <c r="H95" i="16" s="1"/>
  <c r="H94" i="16" s="1"/>
  <c r="G98" i="16"/>
  <c r="G97" i="16" s="1"/>
  <c r="G96" i="16" s="1"/>
  <c r="G95" i="16" s="1"/>
  <c r="G94" i="16" s="1"/>
  <c r="F98" i="16"/>
  <c r="F97" i="16" s="1"/>
  <c r="F96" i="16" s="1"/>
  <c r="H374" i="16"/>
  <c r="H373" i="16" s="1"/>
  <c r="H372" i="16" s="1"/>
  <c r="H371" i="16" s="1"/>
  <c r="H370" i="16" s="1"/>
  <c r="G374" i="16"/>
  <c r="G373" i="16" s="1"/>
  <c r="G372" i="16" s="1"/>
  <c r="G371" i="16" s="1"/>
  <c r="G370" i="16" s="1"/>
  <c r="F374" i="16"/>
  <c r="F373" i="16" s="1"/>
  <c r="F372" i="16" s="1"/>
  <c r="F371" i="16" s="1"/>
  <c r="F370" i="16" s="1"/>
  <c r="E374" i="16"/>
  <c r="E373" i="16" s="1"/>
  <c r="E372" i="16" s="1"/>
  <c r="E371" i="16" s="1"/>
  <c r="E370" i="16" s="1"/>
  <c r="H368" i="16"/>
  <c r="H367" i="16" s="1"/>
  <c r="G368" i="16"/>
  <c r="G367" i="16" s="1"/>
  <c r="G366" i="16" s="1"/>
  <c r="G365" i="16" s="1"/>
  <c r="G364" i="16" s="1"/>
  <c r="F368" i="16"/>
  <c r="F367" i="16" s="1"/>
  <c r="F366" i="16" s="1"/>
  <c r="F365" i="16" s="1"/>
  <c r="F364" i="16" s="1"/>
  <c r="E368" i="16"/>
  <c r="E367" i="16" s="1"/>
  <c r="E366" i="16" s="1"/>
  <c r="E365" i="16" s="1"/>
  <c r="E364" i="16" s="1"/>
  <c r="H365" i="16"/>
  <c r="H364" i="16"/>
  <c r="H362" i="16"/>
  <c r="G362" i="16"/>
  <c r="G361" i="16" s="1"/>
  <c r="G360" i="16" s="1"/>
  <c r="F362" i="16"/>
  <c r="F361" i="16" s="1"/>
  <c r="F360" i="16" s="1"/>
  <c r="E362" i="16"/>
  <c r="E361" i="16" s="1"/>
  <c r="E360" i="16" s="1"/>
  <c r="H360" i="16"/>
  <c r="H358" i="16"/>
  <c r="H357" i="16" s="1"/>
  <c r="G358" i="16"/>
  <c r="G357" i="16" s="1"/>
  <c r="G356" i="16" s="1"/>
  <c r="G355" i="16" s="1"/>
  <c r="F358" i="16"/>
  <c r="F357" i="16" s="1"/>
  <c r="F356" i="16" s="1"/>
  <c r="E358" i="16"/>
  <c r="E357" i="16" s="1"/>
  <c r="E356" i="16" s="1"/>
  <c r="H355" i="16"/>
  <c r="H354" i="16"/>
  <c r="H352" i="16"/>
  <c r="G352" i="16"/>
  <c r="G351" i="16" s="1"/>
  <c r="G350" i="16" s="1"/>
  <c r="F352" i="16"/>
  <c r="F351" i="16" s="1"/>
  <c r="F350" i="16" s="1"/>
  <c r="E352" i="16"/>
  <c r="E351" i="16" s="1"/>
  <c r="E350" i="16" s="1"/>
  <c r="E345" i="16" s="1"/>
  <c r="H350" i="16"/>
  <c r="H348" i="16"/>
  <c r="G348" i="16"/>
  <c r="G347" i="16" s="1"/>
  <c r="G346" i="16" s="1"/>
  <c r="G345" i="16" s="1"/>
  <c r="F348" i="16"/>
  <c r="F347" i="16" s="1"/>
  <c r="F346" i="16" s="1"/>
  <c r="F345" i="16" s="1"/>
  <c r="E348" i="16"/>
  <c r="E347" i="16" s="1"/>
  <c r="E346" i="16" s="1"/>
  <c r="H346" i="16"/>
  <c r="H345" i="16"/>
  <c r="H343" i="16"/>
  <c r="G343" i="16"/>
  <c r="F343" i="16"/>
  <c r="E343" i="16"/>
  <c r="F341" i="16"/>
  <c r="F338" i="16" s="1"/>
  <c r="G338" i="16"/>
  <c r="E338" i="16"/>
  <c r="H336" i="16"/>
  <c r="H335" i="16"/>
  <c r="G333" i="16"/>
  <c r="F333" i="16"/>
  <c r="E333" i="16"/>
  <c r="G328" i="16"/>
  <c r="F328" i="16"/>
  <c r="E328" i="16"/>
  <c r="E327" i="16" s="1"/>
  <c r="E326" i="16" s="1"/>
  <c r="E325" i="16" s="1"/>
  <c r="E324" i="16" s="1"/>
  <c r="F327" i="16"/>
  <c r="F326" i="16" s="1"/>
  <c r="F325" i="16" s="1"/>
  <c r="H324" i="16"/>
  <c r="H322" i="16"/>
  <c r="G322" i="16"/>
  <c r="G321" i="16" s="1"/>
  <c r="G320" i="16" s="1"/>
  <c r="G319" i="16" s="1"/>
  <c r="F322" i="16"/>
  <c r="F321" i="16" s="1"/>
  <c r="F320" i="16" s="1"/>
  <c r="F319" i="16" s="1"/>
  <c r="E322" i="16"/>
  <c r="E321" i="16" s="1"/>
  <c r="E320" i="16" s="1"/>
  <c r="E319" i="16" s="1"/>
  <c r="H320" i="16"/>
  <c r="H319" i="16" s="1"/>
  <c r="F317" i="16"/>
  <c r="F316" i="16" s="1"/>
  <c r="F315" i="16" s="1"/>
  <c r="F314" i="16" s="1"/>
  <c r="F313" i="16" s="1"/>
  <c r="H316" i="16"/>
  <c r="G316" i="16"/>
  <c r="G315" i="16" s="1"/>
  <c r="G314" i="16" s="1"/>
  <c r="G313" i="16" s="1"/>
  <c r="E315" i="16"/>
  <c r="H314" i="16"/>
  <c r="H313" i="16" s="1"/>
  <c r="E314" i="16"/>
  <c r="E313" i="16" s="1"/>
  <c r="H312" i="16"/>
  <c r="H310" i="16"/>
  <c r="G310" i="16"/>
  <c r="G309" i="16" s="1"/>
  <c r="F310" i="16"/>
  <c r="F309" i="16" s="1"/>
  <c r="E310" i="16"/>
  <c r="E309" i="16" s="1"/>
  <c r="H306" i="16"/>
  <c r="G306" i="16"/>
  <c r="F306" i="16"/>
  <c r="E306" i="16"/>
  <c r="H304" i="16"/>
  <c r="G304" i="16"/>
  <c r="F304" i="16"/>
  <c r="E304" i="16"/>
  <c r="H302" i="16"/>
  <c r="G302" i="16"/>
  <c r="F302" i="16"/>
  <c r="E302" i="16"/>
  <c r="H298" i="16"/>
  <c r="G298" i="16"/>
  <c r="F298" i="16"/>
  <c r="E298" i="16"/>
  <c r="H296" i="16"/>
  <c r="G296" i="16"/>
  <c r="F296" i="16"/>
  <c r="E296" i="16"/>
  <c r="H292" i="16"/>
  <c r="G292" i="16"/>
  <c r="F292" i="16"/>
  <c r="E292" i="16"/>
  <c r="H286" i="16"/>
  <c r="G286" i="16"/>
  <c r="G285" i="16" s="1"/>
  <c r="F286" i="16"/>
  <c r="F285" i="16" s="1"/>
  <c r="E286" i="16"/>
  <c r="E285" i="16" s="1"/>
  <c r="H283" i="16"/>
  <c r="G283" i="16"/>
  <c r="F283" i="16"/>
  <c r="E283" i="16"/>
  <c r="H281" i="16"/>
  <c r="G281" i="16"/>
  <c r="F281" i="16"/>
  <c r="E281" i="16"/>
  <c r="H279" i="16"/>
  <c r="G279" i="16"/>
  <c r="F279" i="16"/>
  <c r="F278" i="16" s="1"/>
  <c r="F277" i="16" s="1"/>
  <c r="F276" i="16" s="1"/>
  <c r="F275" i="16" s="1"/>
  <c r="E279" i="16"/>
  <c r="E278" i="16" s="1"/>
  <c r="E277" i="16" s="1"/>
  <c r="E276" i="16" s="1"/>
  <c r="E275" i="16" s="1"/>
  <c r="H277" i="16"/>
  <c r="H276" i="16" s="1"/>
  <c r="H275" i="16"/>
  <c r="H273" i="16"/>
  <c r="H272" i="16" s="1"/>
  <c r="H271" i="16" s="1"/>
  <c r="G273" i="16"/>
  <c r="G272" i="16" s="1"/>
  <c r="G271" i="16" s="1"/>
  <c r="G270" i="16" s="1"/>
  <c r="G269" i="16" s="1"/>
  <c r="F273" i="16"/>
  <c r="F272" i="16" s="1"/>
  <c r="F271" i="16" s="1"/>
  <c r="F270" i="16" s="1"/>
  <c r="F269" i="16" s="1"/>
  <c r="E273" i="16"/>
  <c r="E272" i="16" s="1"/>
  <c r="E271" i="16" s="1"/>
  <c r="H267" i="16"/>
  <c r="H266" i="16" s="1"/>
  <c r="H265" i="16" s="1"/>
  <c r="G267" i="16"/>
  <c r="G266" i="16" s="1"/>
  <c r="G265" i="16" s="1"/>
  <c r="F267" i="16"/>
  <c r="F266" i="16" s="1"/>
  <c r="F265" i="16" s="1"/>
  <c r="E267" i="16"/>
  <c r="E266" i="16" s="1"/>
  <c r="E265" i="16" s="1"/>
  <c r="H263" i="16"/>
  <c r="G263" i="16"/>
  <c r="G262" i="16" s="1"/>
  <c r="F263" i="16"/>
  <c r="F262" i="16" s="1"/>
  <c r="E263" i="16"/>
  <c r="E262" i="16" s="1"/>
  <c r="H260" i="16"/>
  <c r="G260" i="16"/>
  <c r="F260" i="16"/>
  <c r="E260" i="16"/>
  <c r="H257" i="16"/>
  <c r="G257" i="16"/>
  <c r="F257" i="16"/>
  <c r="E257" i="16"/>
  <c r="H255" i="16"/>
  <c r="G255" i="16"/>
  <c r="F255" i="16"/>
  <c r="E255" i="16"/>
  <c r="H250" i="16"/>
  <c r="G250" i="16"/>
  <c r="G249" i="16" s="1"/>
  <c r="G248" i="16" s="1"/>
  <c r="G247" i="16" s="1"/>
  <c r="F250" i="16"/>
  <c r="F249" i="16" s="1"/>
  <c r="F248" i="16" s="1"/>
  <c r="F247" i="16" s="1"/>
  <c r="E250" i="16"/>
  <c r="E249" i="16" s="1"/>
  <c r="E248" i="16" s="1"/>
  <c r="E247" i="16" s="1"/>
  <c r="H247" i="16"/>
  <c r="H244" i="16"/>
  <c r="G244" i="16"/>
  <c r="F244" i="16"/>
  <c r="E244" i="16"/>
  <c r="G241" i="16"/>
  <c r="F241" i="16"/>
  <c r="E241" i="16"/>
  <c r="G237" i="16"/>
  <c r="F237" i="16"/>
  <c r="E237" i="16"/>
  <c r="G235" i="16"/>
  <c r="F235" i="16"/>
  <c r="E235" i="16"/>
  <c r="H233" i="16"/>
  <c r="H232" i="16"/>
  <c r="G230" i="16"/>
  <c r="G229" i="16" s="1"/>
  <c r="G228" i="16" s="1"/>
  <c r="F230" i="16"/>
  <c r="F229" i="16" s="1"/>
  <c r="F228" i="16" s="1"/>
  <c r="E230" i="16"/>
  <c r="E229" i="16" s="1"/>
  <c r="E228" i="16" s="1"/>
  <c r="H228" i="16"/>
  <c r="H222" i="16"/>
  <c r="H201" i="16" s="1"/>
  <c r="H200" i="16" s="1"/>
  <c r="G222" i="16"/>
  <c r="F222" i="16"/>
  <c r="E222" i="16"/>
  <c r="G212" i="16"/>
  <c r="F212" i="16"/>
  <c r="E212" i="16"/>
  <c r="G206" i="16"/>
  <c r="F206" i="16"/>
  <c r="E206" i="16"/>
  <c r="G202" i="16"/>
  <c r="F202" i="16"/>
  <c r="E202" i="16"/>
  <c r="H193" i="16"/>
  <c r="H192" i="16" s="1"/>
  <c r="G193" i="16"/>
  <c r="G192" i="16" s="1"/>
  <c r="G191" i="16" s="1"/>
  <c r="G190" i="16" s="1"/>
  <c r="G189" i="16" s="1"/>
  <c r="G188" i="16" s="1"/>
  <c r="F193" i="16"/>
  <c r="F192" i="16" s="1"/>
  <c r="F191" i="16" s="1"/>
  <c r="F190" i="16" s="1"/>
  <c r="F189" i="16" s="1"/>
  <c r="F188" i="16" s="1"/>
  <c r="E193" i="16"/>
  <c r="E192" i="16" s="1"/>
  <c r="E191" i="16" s="1"/>
  <c r="E190" i="16" s="1"/>
  <c r="E189" i="16" s="1"/>
  <c r="E188" i="16" s="1"/>
  <c r="H186" i="16"/>
  <c r="H185" i="16" s="1"/>
  <c r="G186" i="16"/>
  <c r="G185" i="16" s="1"/>
  <c r="G184" i="16" s="1"/>
  <c r="G183" i="16" s="1"/>
  <c r="G182" i="16" s="1"/>
  <c r="F186" i="16"/>
  <c r="F185" i="16" s="1"/>
  <c r="F184" i="16" s="1"/>
  <c r="F183" i="16" s="1"/>
  <c r="F182" i="16" s="1"/>
  <c r="E186" i="16"/>
  <c r="E185" i="16" s="1"/>
  <c r="E184" i="16" s="1"/>
  <c r="E183" i="16" s="1"/>
  <c r="E182" i="16" s="1"/>
  <c r="G180" i="16"/>
  <c r="G179" i="16" s="1"/>
  <c r="F180" i="16"/>
  <c r="F179" i="16" s="1"/>
  <c r="E180" i="16"/>
  <c r="E179" i="16" s="1"/>
  <c r="E177" i="16"/>
  <c r="E176" i="16" s="1"/>
  <c r="E175" i="16" s="1"/>
  <c r="E174" i="16" s="1"/>
  <c r="E171" i="16" s="1"/>
  <c r="E170" i="16" s="1"/>
  <c r="E169" i="16" s="1"/>
  <c r="E168" i="16" s="1"/>
  <c r="E167" i="16" s="1"/>
  <c r="H175" i="16"/>
  <c r="H174" i="16"/>
  <c r="H171" i="16" s="1"/>
  <c r="H170" i="16" s="1"/>
  <c r="G174" i="16"/>
  <c r="G173" i="16" s="1"/>
  <c r="G172" i="16" s="1"/>
  <c r="G171" i="16" s="1"/>
  <c r="G170" i="16" s="1"/>
  <c r="G169" i="16" s="1"/>
  <c r="F174" i="16"/>
  <c r="H173" i="16"/>
  <c r="H172" i="16"/>
  <c r="F172" i="16"/>
  <c r="E172" i="16"/>
  <c r="H137" i="16"/>
  <c r="H136" i="16" s="1"/>
  <c r="G137" i="16"/>
  <c r="G136" i="16" s="1"/>
  <c r="F137" i="16"/>
  <c r="F136" i="16" s="1"/>
  <c r="E137" i="16"/>
  <c r="E136" i="16" s="1"/>
  <c r="H134" i="16"/>
  <c r="G134" i="16"/>
  <c r="F134" i="16"/>
  <c r="E134" i="16"/>
  <c r="H132" i="16"/>
  <c r="G132" i="16"/>
  <c r="F132" i="16"/>
  <c r="E132" i="16"/>
  <c r="H130" i="16"/>
  <c r="G130" i="16"/>
  <c r="F130" i="16"/>
  <c r="E130" i="16"/>
  <c r="G123" i="16"/>
  <c r="G122" i="16" s="1"/>
  <c r="F123" i="16"/>
  <c r="F122" i="16" s="1"/>
  <c r="E123" i="16"/>
  <c r="E122" i="16" s="1"/>
  <c r="G120" i="16"/>
  <c r="F120" i="16"/>
  <c r="E120" i="16"/>
  <c r="G118" i="16"/>
  <c r="F118" i="16"/>
  <c r="E118" i="16"/>
  <c r="G116" i="16"/>
  <c r="G115" i="16" s="1"/>
  <c r="G114" i="16" s="1"/>
  <c r="G113" i="16" s="1"/>
  <c r="G112" i="16" s="1"/>
  <c r="F116" i="16"/>
  <c r="E116" i="16"/>
  <c r="H112" i="16"/>
  <c r="H110" i="16"/>
  <c r="G110" i="16"/>
  <c r="G109" i="16" s="1"/>
  <c r="G108" i="16" s="1"/>
  <c r="G107" i="16" s="1"/>
  <c r="G106" i="16" s="1"/>
  <c r="F110" i="16"/>
  <c r="F109" i="16" s="1"/>
  <c r="F108" i="16" s="1"/>
  <c r="F107" i="16" s="1"/>
  <c r="F106" i="16" s="1"/>
  <c r="E110" i="16"/>
  <c r="E109" i="16" s="1"/>
  <c r="E108" i="16" s="1"/>
  <c r="E107" i="16" s="1"/>
  <c r="E106" i="16" s="1"/>
  <c r="H108" i="16"/>
  <c r="H107" i="16" s="1"/>
  <c r="H106" i="16"/>
  <c r="G104" i="16"/>
  <c r="G103" i="16" s="1"/>
  <c r="G102" i="16" s="1"/>
  <c r="G101" i="16" s="1"/>
  <c r="G100" i="16" s="1"/>
  <c r="F104" i="16"/>
  <c r="F103" i="16" s="1"/>
  <c r="F102" i="16" s="1"/>
  <c r="F101" i="16" s="1"/>
  <c r="F100" i="16" s="1"/>
  <c r="E104" i="16"/>
  <c r="E103" i="16" s="1"/>
  <c r="E102" i="16" s="1"/>
  <c r="E101" i="16" s="1"/>
  <c r="E100" i="16" s="1"/>
  <c r="H100" i="16"/>
  <c r="G91" i="16"/>
  <c r="G90" i="16" s="1"/>
  <c r="G89" i="16" s="1"/>
  <c r="G88" i="16" s="1"/>
  <c r="G87" i="16" s="1"/>
  <c r="F91" i="16"/>
  <c r="F90" i="16" s="1"/>
  <c r="F89" i="16" s="1"/>
  <c r="F88" i="16" s="1"/>
  <c r="F87" i="16" s="1"/>
  <c r="E91" i="16"/>
  <c r="E90" i="16" s="1"/>
  <c r="E89" i="16" s="1"/>
  <c r="E88" i="16" s="1"/>
  <c r="E87" i="16" s="1"/>
  <c r="H87" i="16"/>
  <c r="G85" i="16"/>
  <c r="F85" i="16"/>
  <c r="E85" i="16"/>
  <c r="H83" i="16"/>
  <c r="H82" i="16" s="1"/>
  <c r="G83" i="16"/>
  <c r="G82" i="16" s="1"/>
  <c r="G81" i="16" s="1"/>
  <c r="G80" i="16" s="1"/>
  <c r="G79" i="16" s="1"/>
  <c r="F83" i="16"/>
  <c r="E83" i="16"/>
  <c r="E82" i="16" s="1"/>
  <c r="E81" i="16" s="1"/>
  <c r="E80" i="16" s="1"/>
  <c r="E79" i="16" s="1"/>
  <c r="E78" i="16" s="1"/>
  <c r="H74" i="16"/>
  <c r="G74" i="16"/>
  <c r="F74" i="16"/>
  <c r="E74" i="16"/>
  <c r="H72" i="16"/>
  <c r="G72" i="16"/>
  <c r="F72" i="16"/>
  <c r="E72" i="16"/>
  <c r="H66" i="16"/>
  <c r="H65" i="16" s="1"/>
  <c r="G66" i="16"/>
  <c r="G65" i="16" s="1"/>
  <c r="F66" i="16"/>
  <c r="F65" i="16" s="1"/>
  <c r="E66" i="16"/>
  <c r="E65" i="16" s="1"/>
  <c r="H59" i="16"/>
  <c r="G59" i="16"/>
  <c r="F59" i="16"/>
  <c r="E59" i="16"/>
  <c r="H50" i="16"/>
  <c r="G50" i="16"/>
  <c r="F50" i="16"/>
  <c r="E50" i="16"/>
  <c r="H45" i="16"/>
  <c r="G45" i="16"/>
  <c r="F45" i="16"/>
  <c r="E45" i="16"/>
  <c r="H41" i="16"/>
  <c r="G41" i="16"/>
  <c r="F41" i="16"/>
  <c r="E41" i="16"/>
  <c r="H33" i="16"/>
  <c r="H32" i="16" s="1"/>
  <c r="H31" i="16" s="1"/>
  <c r="H30" i="16" s="1"/>
  <c r="G33" i="16"/>
  <c r="G32" i="16" s="1"/>
  <c r="G31" i="16" s="1"/>
  <c r="G30" i="16" s="1"/>
  <c r="G29" i="16" s="1"/>
  <c r="F33" i="16"/>
  <c r="F32" i="16" s="1"/>
  <c r="F31" i="16" s="1"/>
  <c r="F30" i="16" s="1"/>
  <c r="F29" i="16" s="1"/>
  <c r="E33" i="16"/>
  <c r="E32" i="16" s="1"/>
  <c r="H17" i="16"/>
  <c r="H16" i="16" s="1"/>
  <c r="G17" i="16"/>
  <c r="G16" i="16" s="1"/>
  <c r="G15" i="16" s="1"/>
  <c r="G14" i="16" s="1"/>
  <c r="G13" i="16" s="1"/>
  <c r="G12" i="16" s="1"/>
  <c r="G10" i="16" s="1"/>
  <c r="F17" i="16"/>
  <c r="F16" i="16" s="1"/>
  <c r="F15" i="16" s="1"/>
  <c r="F14" i="16" s="1"/>
  <c r="F13" i="16" s="1"/>
  <c r="F12" i="16" s="1"/>
  <c r="F10" i="16" s="1"/>
  <c r="E17" i="16"/>
  <c r="E16" i="16" s="1"/>
  <c r="E15" i="16" s="1"/>
  <c r="F25" i="16" l="1"/>
  <c r="F24" i="16" s="1"/>
  <c r="F23" i="16" s="1"/>
  <c r="F22" i="16" s="1"/>
  <c r="F21" i="16" s="1"/>
  <c r="G26" i="16"/>
  <c r="E301" i="16"/>
  <c r="F234" i="16"/>
  <c r="F233" i="16" s="1"/>
  <c r="F232" i="16" s="1"/>
  <c r="E25" i="16"/>
  <c r="E24" i="16" s="1"/>
  <c r="E23" i="16" s="1"/>
  <c r="E22" i="16" s="1"/>
  <c r="E21" i="16" s="1"/>
  <c r="F71" i="16"/>
  <c r="F70" i="16" s="1"/>
  <c r="F69" i="16" s="1"/>
  <c r="F68" i="16" s="1"/>
  <c r="E115" i="16"/>
  <c r="E114" i="16" s="1"/>
  <c r="E113" i="16" s="1"/>
  <c r="E112" i="16" s="1"/>
  <c r="E254" i="16"/>
  <c r="H142" i="16"/>
  <c r="H141" i="16" s="1"/>
  <c r="H140" i="16" s="1"/>
  <c r="H254" i="16"/>
  <c r="H253" i="16" s="1"/>
  <c r="F171" i="16"/>
  <c r="G40" i="16"/>
  <c r="G39" i="16" s="1"/>
  <c r="E71" i="16"/>
  <c r="E70" i="16" s="1"/>
  <c r="E69" i="16" s="1"/>
  <c r="E68" i="16" s="1"/>
  <c r="E201" i="16"/>
  <c r="E200" i="16" s="1"/>
  <c r="E199" i="16" s="1"/>
  <c r="E198" i="16" s="1"/>
  <c r="H156" i="16"/>
  <c r="H155" i="16" s="1"/>
  <c r="H154" i="16" s="1"/>
  <c r="H153" i="16" s="1"/>
  <c r="H15" i="16"/>
  <c r="H14" i="16" s="1"/>
  <c r="H13" i="16" s="1"/>
  <c r="H12" i="16" s="1"/>
  <c r="H10" i="16"/>
  <c r="H9" i="16" s="1"/>
  <c r="H8" i="16" s="1"/>
  <c r="E98" i="16"/>
  <c r="E97" i="16" s="1"/>
  <c r="E96" i="16" s="1"/>
  <c r="E95" i="16" s="1"/>
  <c r="E94" i="16" s="1"/>
  <c r="F95" i="16"/>
  <c r="F94" i="16" s="1"/>
  <c r="G234" i="16"/>
  <c r="G233" i="16" s="1"/>
  <c r="G232" i="16" s="1"/>
  <c r="F201" i="16"/>
  <c r="F200" i="16" s="1"/>
  <c r="F199" i="16" s="1"/>
  <c r="F198" i="16" s="1"/>
  <c r="H40" i="16"/>
  <c r="H39" i="16" s="1"/>
  <c r="F170" i="16"/>
  <c r="F169" i="16" s="1"/>
  <c r="F168" i="16" s="1"/>
  <c r="F167" i="16" s="1"/>
  <c r="F291" i="16"/>
  <c r="F301" i="16"/>
  <c r="E129" i="16"/>
  <c r="E128" i="16" s="1"/>
  <c r="E127" i="16" s="1"/>
  <c r="E126" i="16" s="1"/>
  <c r="F254" i="16"/>
  <c r="F253" i="16" s="1"/>
  <c r="F252" i="16" s="1"/>
  <c r="G301" i="16"/>
  <c r="F115" i="16"/>
  <c r="F114" i="16" s="1"/>
  <c r="F113" i="16" s="1"/>
  <c r="F112" i="16" s="1"/>
  <c r="H291" i="16"/>
  <c r="H290" i="16" s="1"/>
  <c r="H289" i="16" s="1"/>
  <c r="F40" i="16"/>
  <c r="F39" i="16" s="1"/>
  <c r="H81" i="16"/>
  <c r="H80" i="16" s="1"/>
  <c r="H79" i="16"/>
  <c r="F355" i="16"/>
  <c r="F354" i="16" s="1"/>
  <c r="H199" i="16"/>
  <c r="H198" i="16" s="1"/>
  <c r="G291" i="16"/>
  <c r="F312" i="16"/>
  <c r="E40" i="16"/>
  <c r="E39" i="16" s="1"/>
  <c r="E38" i="16" s="1"/>
  <c r="H129" i="16"/>
  <c r="G201" i="16"/>
  <c r="G200" i="16" s="1"/>
  <c r="G199" i="16" s="1"/>
  <c r="G198" i="16" s="1"/>
  <c r="E253" i="16"/>
  <c r="E252" i="16" s="1"/>
  <c r="G327" i="16"/>
  <c r="G326" i="16" s="1"/>
  <c r="G325" i="16" s="1"/>
  <c r="G324" i="16" s="1"/>
  <c r="G71" i="16"/>
  <c r="G70" i="16" s="1"/>
  <c r="G69" i="16" s="1"/>
  <c r="G68" i="16" s="1"/>
  <c r="E291" i="16"/>
  <c r="E290" i="16" s="1"/>
  <c r="E289" i="16" s="1"/>
  <c r="E288" i="16" s="1"/>
  <c r="H71" i="16"/>
  <c r="H68" i="16" s="1"/>
  <c r="H29" i="16"/>
  <c r="F82" i="16"/>
  <c r="F81" i="16" s="1"/>
  <c r="F80" i="16" s="1"/>
  <c r="F79" i="16" s="1"/>
  <c r="G254" i="16"/>
  <c r="G253" i="16" s="1"/>
  <c r="G252" i="16" s="1"/>
  <c r="G278" i="16"/>
  <c r="G277" i="16" s="1"/>
  <c r="G276" i="16" s="1"/>
  <c r="G275" i="16" s="1"/>
  <c r="F129" i="16"/>
  <c r="F128" i="16" s="1"/>
  <c r="F127" i="16" s="1"/>
  <c r="F126" i="16" s="1"/>
  <c r="E234" i="16"/>
  <c r="E233" i="16" s="1"/>
  <c r="E232" i="16" s="1"/>
  <c r="E337" i="16"/>
  <c r="E336" i="16" s="1"/>
  <c r="E335" i="16" s="1"/>
  <c r="G129" i="16"/>
  <c r="G128" i="16" s="1"/>
  <c r="G127" i="16" s="1"/>
  <c r="G126" i="16" s="1"/>
  <c r="G78" i="16" s="1"/>
  <c r="F337" i="16"/>
  <c r="F336" i="16" s="1"/>
  <c r="F335" i="16" s="1"/>
  <c r="F324" i="16" s="1"/>
  <c r="G337" i="16"/>
  <c r="G336" i="16" s="1"/>
  <c r="G335" i="16" s="1"/>
  <c r="G312" i="16"/>
  <c r="E13" i="16"/>
  <c r="E12" i="16" s="1"/>
  <c r="E10" i="16" s="1"/>
  <c r="E14" i="16"/>
  <c r="E355" i="16"/>
  <c r="E354" i="16" s="1"/>
  <c r="H191" i="16"/>
  <c r="H190" i="16" s="1"/>
  <c r="H189" i="16" s="1"/>
  <c r="H188" i="16"/>
  <c r="H270" i="16"/>
  <c r="H269" i="16"/>
  <c r="G9" i="16"/>
  <c r="G8" i="16" s="1"/>
  <c r="G168" i="16"/>
  <c r="G167" i="16"/>
  <c r="F9" i="16"/>
  <c r="F8" i="16" s="1"/>
  <c r="E312" i="16"/>
  <c r="H182" i="16"/>
  <c r="H184" i="16"/>
  <c r="E270" i="16"/>
  <c r="E269" i="16"/>
  <c r="G354" i="16"/>
  <c r="F25" i="3"/>
  <c r="F38" i="16" l="1"/>
  <c r="F37" i="16" s="1"/>
  <c r="F36" i="16" s="1"/>
  <c r="F35" i="16" s="1"/>
  <c r="G77" i="16"/>
  <c r="G76" i="16" s="1"/>
  <c r="H252" i="16"/>
  <c r="E37" i="16"/>
  <c r="E36" i="16" s="1"/>
  <c r="E35" i="16" s="1"/>
  <c r="H288" i="16"/>
  <c r="G290" i="16"/>
  <c r="G289" i="16" s="1"/>
  <c r="G288" i="16" s="1"/>
  <c r="G197" i="16" s="1"/>
  <c r="G196" i="16" s="1"/>
  <c r="G195" i="16" s="1"/>
  <c r="F290" i="16"/>
  <c r="F289" i="16" s="1"/>
  <c r="F288" i="16" s="1"/>
  <c r="F197" i="16" s="1"/>
  <c r="F196" i="16" s="1"/>
  <c r="F195" i="16" s="1"/>
  <c r="H38" i="16"/>
  <c r="H37" i="16" s="1"/>
  <c r="H36" i="16" s="1"/>
  <c r="H35" i="16" s="1"/>
  <c r="H70" i="16"/>
  <c r="H69" i="16" s="1"/>
  <c r="E77" i="16"/>
  <c r="E76" i="16" s="1"/>
  <c r="G38" i="16"/>
  <c r="G37" i="16" s="1"/>
  <c r="G36" i="16" s="1"/>
  <c r="G35" i="16" s="1"/>
  <c r="F77" i="16"/>
  <c r="F76" i="16" s="1"/>
  <c r="H128" i="16"/>
  <c r="H127" i="16" s="1"/>
  <c r="H126" i="16" s="1"/>
  <c r="H78" i="16" s="1"/>
  <c r="F78" i="16"/>
  <c r="E197" i="16"/>
  <c r="E196" i="16" s="1"/>
  <c r="E195" i="16" s="1"/>
  <c r="E9" i="16"/>
  <c r="E8" i="16" s="1"/>
  <c r="H183" i="16"/>
  <c r="H169" i="16"/>
  <c r="H168" i="16" s="1"/>
  <c r="H167" i="16" s="1"/>
  <c r="F8" i="10"/>
  <c r="F14" i="10" s="1"/>
  <c r="G8" i="10"/>
  <c r="G14" i="10" s="1"/>
  <c r="H8" i="10"/>
  <c r="H14" i="10" s="1"/>
  <c r="I8" i="10"/>
  <c r="F11" i="10"/>
  <c r="G11" i="10"/>
  <c r="H11" i="10"/>
  <c r="I11" i="10"/>
  <c r="H197" i="16" l="1"/>
  <c r="H195" i="16" s="1"/>
  <c r="H77" i="16"/>
  <c r="H76" i="16"/>
  <c r="H76" i="15"/>
  <c r="H283" i="15"/>
  <c r="H200" i="15"/>
  <c r="H211" i="15"/>
  <c r="H217" i="15"/>
  <c r="H220" i="15"/>
  <c r="H221" i="15"/>
  <c r="H222" i="15"/>
  <c r="H224" i="15"/>
  <c r="H227" i="15"/>
  <c r="H230" i="15"/>
  <c r="H232" i="15"/>
  <c r="H233" i="15"/>
  <c r="H234" i="15"/>
  <c r="H237" i="15"/>
  <c r="H238" i="15"/>
  <c r="H239" i="15"/>
  <c r="H240" i="15"/>
  <c r="H243" i="15"/>
  <c r="H244" i="15"/>
  <c r="H246" i="15"/>
  <c r="H248" i="15"/>
  <c r="H250" i="15"/>
  <c r="H253" i="15"/>
  <c r="H280" i="15"/>
  <c r="H281" i="15"/>
  <c r="H286" i="15"/>
  <c r="H287" i="15"/>
  <c r="H289" i="15"/>
  <c r="H303" i="15"/>
  <c r="H310" i="15"/>
  <c r="H313" i="15"/>
  <c r="H315" i="15"/>
  <c r="H319" i="15"/>
  <c r="H322" i="15"/>
  <c r="H324" i="15"/>
  <c r="H325" i="15"/>
  <c r="H327" i="15"/>
  <c r="H329" i="15"/>
  <c r="H332" i="15"/>
  <c r="H334" i="15"/>
  <c r="H335" i="15"/>
  <c r="H337" i="15"/>
  <c r="H338" i="15"/>
  <c r="H339" i="15"/>
  <c r="H340" i="15"/>
  <c r="H341" i="15"/>
  <c r="G283" i="15"/>
  <c r="H189" i="15"/>
  <c r="H19" i="16" l="1"/>
  <c r="H259" i="15"/>
  <c r="H258" i="15" s="1"/>
  <c r="H257" i="15" s="1"/>
  <c r="H256" i="15" s="1"/>
  <c r="H263" i="15"/>
  <c r="H265" i="15"/>
  <c r="H269" i="15"/>
  <c r="H271" i="15"/>
  <c r="H273" i="15"/>
  <c r="H277" i="15"/>
  <c r="H168" i="15"/>
  <c r="H167" i="15" s="1"/>
  <c r="H12" i="15"/>
  <c r="H13" i="15"/>
  <c r="H14" i="15"/>
  <c r="H15" i="15"/>
  <c r="H17" i="15"/>
  <c r="H35" i="15"/>
  <c r="H39" i="15"/>
  <c r="H44" i="15"/>
  <c r="H53" i="15"/>
  <c r="H59" i="15"/>
  <c r="H60" i="15"/>
  <c r="H63" i="15"/>
  <c r="H64" i="15"/>
  <c r="H65" i="15"/>
  <c r="H66" i="15"/>
  <c r="H68" i="15"/>
  <c r="H74" i="15"/>
  <c r="H73" i="15" s="1"/>
  <c r="H72" i="15" s="1"/>
  <c r="H71" i="15" s="1"/>
  <c r="H70" i="15" s="1"/>
  <c r="H83" i="15"/>
  <c r="H82" i="15" s="1"/>
  <c r="H81" i="15" s="1"/>
  <c r="H80" i="15" s="1"/>
  <c r="H102" i="15"/>
  <c r="H101" i="15" s="1"/>
  <c r="H104" i="15"/>
  <c r="H124" i="15"/>
  <c r="H126" i="15"/>
  <c r="H128" i="15"/>
  <c r="H131" i="15"/>
  <c r="H130" i="15" s="1"/>
  <c r="H140" i="15"/>
  <c r="H142" i="15"/>
  <c r="H141" i="15"/>
  <c r="H153" i="15"/>
  <c r="H152" i="15" s="1"/>
  <c r="H151" i="15" s="1"/>
  <c r="H160" i="15"/>
  <c r="H159" i="15" s="1"/>
  <c r="H158" i="15" s="1"/>
  <c r="H157" i="15" s="1"/>
  <c r="H156" i="15" s="1"/>
  <c r="H25" i="15"/>
  <c r="H24" i="15" s="1"/>
  <c r="H23" i="15" s="1"/>
  <c r="H22" i="15" s="1"/>
  <c r="H123" i="15" l="1"/>
  <c r="H120" i="15" s="1"/>
  <c r="H34" i="15"/>
  <c r="H33" i="15" s="1"/>
  <c r="H150" i="15"/>
  <c r="H137" i="15"/>
  <c r="H136" i="15" s="1"/>
  <c r="H135" i="15" s="1"/>
  <c r="H134" i="15" s="1"/>
  <c r="H139" i="15"/>
  <c r="G341" i="15"/>
  <c r="G340" i="15" s="1"/>
  <c r="G339" i="15" s="1"/>
  <c r="G338" i="15" s="1"/>
  <c r="G337" i="15" s="1"/>
  <c r="F341" i="15"/>
  <c r="E341" i="15"/>
  <c r="E340" i="15" s="1"/>
  <c r="E339" i="15" s="1"/>
  <c r="E338" i="15" s="1"/>
  <c r="E337" i="15" s="1"/>
  <c r="F340" i="15"/>
  <c r="F339" i="15"/>
  <c r="F338" i="15" s="1"/>
  <c r="F337" i="15" s="1"/>
  <c r="G335" i="15"/>
  <c r="G334" i="15" s="1"/>
  <c r="G333" i="15" s="1"/>
  <c r="G332" i="15" s="1"/>
  <c r="G331" i="15" s="1"/>
  <c r="F335" i="15"/>
  <c r="F334" i="15" s="1"/>
  <c r="F333" i="15" s="1"/>
  <c r="F332" i="15" s="1"/>
  <c r="F331" i="15" s="1"/>
  <c r="E335" i="15"/>
  <c r="E334" i="15" s="1"/>
  <c r="E333" i="15" s="1"/>
  <c r="E332" i="15" s="1"/>
  <c r="E331" i="15" s="1"/>
  <c r="H331" i="15"/>
  <c r="G329" i="15"/>
  <c r="G328" i="15" s="1"/>
  <c r="G327" i="15" s="1"/>
  <c r="F329" i="15"/>
  <c r="F328" i="15" s="1"/>
  <c r="F327" i="15" s="1"/>
  <c r="E329" i="15"/>
  <c r="E328" i="15" s="1"/>
  <c r="E327" i="15" s="1"/>
  <c r="G325" i="15"/>
  <c r="G324" i="15" s="1"/>
  <c r="G323" i="15" s="1"/>
  <c r="G322" i="15" s="1"/>
  <c r="F325" i="15"/>
  <c r="F324" i="15" s="1"/>
  <c r="F323" i="15" s="1"/>
  <c r="E325" i="15"/>
  <c r="E324" i="15" s="1"/>
  <c r="E323" i="15" s="1"/>
  <c r="H321" i="15"/>
  <c r="G319" i="15"/>
  <c r="G318" i="15" s="1"/>
  <c r="G317" i="15" s="1"/>
  <c r="F319" i="15"/>
  <c r="E319" i="15"/>
  <c r="E318" i="15" s="1"/>
  <c r="E317" i="15" s="1"/>
  <c r="E312" i="15" s="1"/>
  <c r="F318" i="15"/>
  <c r="F317" i="15" s="1"/>
  <c r="H317" i="15"/>
  <c r="G315" i="15"/>
  <c r="G314" i="15" s="1"/>
  <c r="G313" i="15" s="1"/>
  <c r="G312" i="15" s="1"/>
  <c r="F315" i="15"/>
  <c r="E315" i="15"/>
  <c r="E314" i="15" s="1"/>
  <c r="E313" i="15" s="1"/>
  <c r="F314" i="15"/>
  <c r="F313" i="15" s="1"/>
  <c r="F312" i="15" s="1"/>
  <c r="H312" i="15"/>
  <c r="G310" i="15"/>
  <c r="F310" i="15"/>
  <c r="E310" i="15"/>
  <c r="F308" i="15"/>
  <c r="F305" i="15" s="1"/>
  <c r="F304" i="15" s="1"/>
  <c r="F303" i="15" s="1"/>
  <c r="F302" i="15" s="1"/>
  <c r="G305" i="15"/>
  <c r="E305" i="15"/>
  <c r="H302" i="15"/>
  <c r="G300" i="15"/>
  <c r="F300" i="15"/>
  <c r="E300" i="15"/>
  <c r="G295" i="15"/>
  <c r="G294" i="15" s="1"/>
  <c r="G293" i="15" s="1"/>
  <c r="G292" i="15" s="1"/>
  <c r="G291" i="15" s="1"/>
  <c r="F295" i="15"/>
  <c r="E295" i="15"/>
  <c r="E294" i="15" s="1"/>
  <c r="E293" i="15" s="1"/>
  <c r="E292" i="15" s="1"/>
  <c r="E291" i="15" s="1"/>
  <c r="F294" i="15"/>
  <c r="F293" i="15" s="1"/>
  <c r="F292" i="15" s="1"/>
  <c r="H291" i="15"/>
  <c r="G289" i="15"/>
  <c r="G288" i="15" s="1"/>
  <c r="G287" i="15" s="1"/>
  <c r="G286" i="15" s="1"/>
  <c r="F289" i="15"/>
  <c r="E289" i="15"/>
  <c r="E288" i="15" s="1"/>
  <c r="E287" i="15" s="1"/>
  <c r="E286" i="15" s="1"/>
  <c r="F288" i="15"/>
  <c r="F287" i="15" s="1"/>
  <c r="F286" i="15" s="1"/>
  <c r="G282" i="15"/>
  <c r="G281" i="15" s="1"/>
  <c r="G280" i="15" s="1"/>
  <c r="F284" i="15"/>
  <c r="F283" i="15" s="1"/>
  <c r="F282" i="15" s="1"/>
  <c r="F281" i="15" s="1"/>
  <c r="F280" i="15" s="1"/>
  <c r="E282" i="15"/>
  <c r="E281" i="15"/>
  <c r="E280" i="15" s="1"/>
  <c r="E279" i="15" s="1"/>
  <c r="H279" i="15"/>
  <c r="G277" i="15"/>
  <c r="F277" i="15"/>
  <c r="F276" i="15" s="1"/>
  <c r="E277" i="15"/>
  <c r="E276" i="15" s="1"/>
  <c r="G276" i="15"/>
  <c r="G273" i="15"/>
  <c r="F273" i="15"/>
  <c r="E273" i="15"/>
  <c r="G271" i="15"/>
  <c r="F271" i="15"/>
  <c r="E271" i="15"/>
  <c r="G269" i="15"/>
  <c r="F269" i="15"/>
  <c r="E269" i="15"/>
  <c r="G265" i="15"/>
  <c r="F265" i="15"/>
  <c r="E265" i="15"/>
  <c r="G263" i="15"/>
  <c r="F263" i="15"/>
  <c r="E263" i="15"/>
  <c r="G259" i="15"/>
  <c r="F259" i="15"/>
  <c r="F258" i="15" s="1"/>
  <c r="E259" i="15"/>
  <c r="H255" i="15"/>
  <c r="G253" i="15"/>
  <c r="F253" i="15"/>
  <c r="F252" i="15" s="1"/>
  <c r="E253" i="15"/>
  <c r="E252" i="15" s="1"/>
  <c r="G252" i="15"/>
  <c r="G250" i="15"/>
  <c r="F250" i="15"/>
  <c r="E250" i="15"/>
  <c r="G248" i="15"/>
  <c r="F248" i="15"/>
  <c r="E248" i="15"/>
  <c r="G246" i="15"/>
  <c r="F246" i="15"/>
  <c r="F245" i="15" s="1"/>
  <c r="F244" i="15" s="1"/>
  <c r="F243" i="15" s="1"/>
  <c r="F242" i="15" s="1"/>
  <c r="E246" i="15"/>
  <c r="E245" i="15"/>
  <c r="E244" i="15" s="1"/>
  <c r="E243" i="15" s="1"/>
  <c r="E242" i="15" s="1"/>
  <c r="H242" i="15"/>
  <c r="G240" i="15"/>
  <c r="F240" i="15"/>
  <c r="F239" i="15" s="1"/>
  <c r="F238" i="15" s="1"/>
  <c r="F237" i="15" s="1"/>
  <c r="F236" i="15" s="1"/>
  <c r="E240" i="15"/>
  <c r="E239" i="15" s="1"/>
  <c r="E238" i="15" s="1"/>
  <c r="G239" i="15"/>
  <c r="G238" i="15" s="1"/>
  <c r="G237" i="15" s="1"/>
  <c r="G236" i="15" s="1"/>
  <c r="H236" i="15"/>
  <c r="G234" i="15"/>
  <c r="G233" i="15" s="1"/>
  <c r="G232" i="15" s="1"/>
  <c r="F234" i="15"/>
  <c r="E234" i="15"/>
  <c r="F233" i="15"/>
  <c r="F232" i="15" s="1"/>
  <c r="E233" i="15"/>
  <c r="E232" i="15" s="1"/>
  <c r="G230" i="15"/>
  <c r="G229" i="15" s="1"/>
  <c r="F230" i="15"/>
  <c r="F229" i="15" s="1"/>
  <c r="E230" i="15"/>
  <c r="E229" i="15" s="1"/>
  <c r="G227" i="15"/>
  <c r="F227" i="15"/>
  <c r="E227" i="15"/>
  <c r="G224" i="15"/>
  <c r="F224" i="15"/>
  <c r="E224" i="15"/>
  <c r="E221" i="15" s="1"/>
  <c r="G222" i="15"/>
  <c r="F222" i="15"/>
  <c r="E222" i="15"/>
  <c r="H219" i="15"/>
  <c r="G217" i="15"/>
  <c r="G216" i="15" s="1"/>
  <c r="G215" i="15" s="1"/>
  <c r="G214" i="15" s="1"/>
  <c r="F217" i="15"/>
  <c r="E217" i="15"/>
  <c r="E216" i="15" s="1"/>
  <c r="E215" i="15" s="1"/>
  <c r="E214" i="15" s="1"/>
  <c r="F216" i="15"/>
  <c r="F215" i="15" s="1"/>
  <c r="F214" i="15" s="1"/>
  <c r="H214" i="15"/>
  <c r="G211" i="15"/>
  <c r="F211" i="15"/>
  <c r="E211" i="15"/>
  <c r="G208" i="15"/>
  <c r="F208" i="15"/>
  <c r="E208" i="15"/>
  <c r="G204" i="15"/>
  <c r="F204" i="15"/>
  <c r="E204" i="15"/>
  <c r="G202" i="15"/>
  <c r="G201" i="15" s="1"/>
  <c r="G200" i="15" s="1"/>
  <c r="G199" i="15" s="1"/>
  <c r="F202" i="15"/>
  <c r="E202" i="15"/>
  <c r="H199" i="15"/>
  <c r="G197" i="15"/>
  <c r="G196" i="15" s="1"/>
  <c r="G195" i="15" s="1"/>
  <c r="F197" i="15"/>
  <c r="F196" i="15" s="1"/>
  <c r="F195" i="15" s="1"/>
  <c r="E197" i="15"/>
  <c r="E196" i="15"/>
  <c r="E195" i="15" s="1"/>
  <c r="H195" i="15"/>
  <c r="G189" i="15"/>
  <c r="F189" i="15"/>
  <c r="E189" i="15"/>
  <c r="E168" i="15" s="1"/>
  <c r="E167" i="15" s="1"/>
  <c r="E166" i="15" s="1"/>
  <c r="E165" i="15" s="1"/>
  <c r="G179" i="15"/>
  <c r="F179" i="15"/>
  <c r="E179" i="15"/>
  <c r="G173" i="15"/>
  <c r="F173" i="15"/>
  <c r="E173" i="15"/>
  <c r="G169" i="15"/>
  <c r="F169" i="15"/>
  <c r="E169" i="15"/>
  <c r="H166" i="15"/>
  <c r="H165" i="15" s="1"/>
  <c r="G160" i="15"/>
  <c r="G159" i="15" s="1"/>
  <c r="G158" i="15" s="1"/>
  <c r="G157" i="15" s="1"/>
  <c r="G156" i="15" s="1"/>
  <c r="G155" i="15" s="1"/>
  <c r="F160" i="15"/>
  <c r="F159" i="15" s="1"/>
  <c r="F158" i="15" s="1"/>
  <c r="F157" i="15" s="1"/>
  <c r="F156" i="15" s="1"/>
  <c r="F155" i="15" s="1"/>
  <c r="E160" i="15"/>
  <c r="E159" i="15" s="1"/>
  <c r="E158" i="15" s="1"/>
  <c r="E157" i="15" s="1"/>
  <c r="E156" i="15" s="1"/>
  <c r="E155" i="15" s="1"/>
  <c r="H155" i="15"/>
  <c r="G153" i="15"/>
  <c r="G152" i="15" s="1"/>
  <c r="G151" i="15" s="1"/>
  <c r="G150" i="15" s="1"/>
  <c r="G149" i="15" s="1"/>
  <c r="F153" i="15"/>
  <c r="F152" i="15" s="1"/>
  <c r="F151" i="15" s="1"/>
  <c r="F150" i="15" s="1"/>
  <c r="F149" i="15" s="1"/>
  <c r="E153" i="15"/>
  <c r="E152" i="15" s="1"/>
  <c r="E151" i="15" s="1"/>
  <c r="E150" i="15" s="1"/>
  <c r="E149" i="15" s="1"/>
  <c r="H149" i="15"/>
  <c r="G147" i="15"/>
  <c r="G146" i="15" s="1"/>
  <c r="F147" i="15"/>
  <c r="F146" i="15" s="1"/>
  <c r="E147" i="15"/>
  <c r="E146" i="15" s="1"/>
  <c r="E144" i="15"/>
  <c r="E143" i="15" s="1"/>
  <c r="E142" i="15" s="1"/>
  <c r="E141" i="15" s="1"/>
  <c r="E138" i="15" s="1"/>
  <c r="E137" i="15" s="1"/>
  <c r="E136" i="15" s="1"/>
  <c r="E135" i="15" s="1"/>
  <c r="E134" i="15" s="1"/>
  <c r="G141" i="15"/>
  <c r="F141" i="15"/>
  <c r="G140" i="15"/>
  <c r="G139" i="15" s="1"/>
  <c r="G138" i="15" s="1"/>
  <c r="G137" i="15" s="1"/>
  <c r="G136" i="15" s="1"/>
  <c r="F139" i="15"/>
  <c r="E139" i="15"/>
  <c r="G131" i="15"/>
  <c r="G130" i="15" s="1"/>
  <c r="F131" i="15"/>
  <c r="F130" i="15" s="1"/>
  <c r="E131" i="15"/>
  <c r="E130" i="15" s="1"/>
  <c r="G128" i="15"/>
  <c r="F128" i="15"/>
  <c r="E128" i="15"/>
  <c r="G126" i="15"/>
  <c r="F126" i="15"/>
  <c r="E126" i="15"/>
  <c r="G124" i="15"/>
  <c r="F124" i="15"/>
  <c r="E124" i="15"/>
  <c r="G117" i="15"/>
  <c r="G116" i="15" s="1"/>
  <c r="F117" i="15"/>
  <c r="F116" i="15" s="1"/>
  <c r="E117" i="15"/>
  <c r="E116" i="15" s="1"/>
  <c r="G114" i="15"/>
  <c r="F114" i="15"/>
  <c r="E114" i="15"/>
  <c r="G112" i="15"/>
  <c r="F112" i="15"/>
  <c r="E112" i="15"/>
  <c r="G110" i="15"/>
  <c r="G109" i="15" s="1"/>
  <c r="G108" i="15" s="1"/>
  <c r="G107" i="15" s="1"/>
  <c r="G106" i="15" s="1"/>
  <c r="F110" i="15"/>
  <c r="E110" i="15"/>
  <c r="H106" i="15"/>
  <c r="G104" i="15"/>
  <c r="G103" i="15" s="1"/>
  <c r="G102" i="15" s="1"/>
  <c r="G101" i="15" s="1"/>
  <c r="G100" i="15" s="1"/>
  <c r="F104" i="15"/>
  <c r="F103" i="15" s="1"/>
  <c r="F102" i="15" s="1"/>
  <c r="F101" i="15" s="1"/>
  <c r="F100" i="15" s="1"/>
  <c r="E104" i="15"/>
  <c r="E103" i="15" s="1"/>
  <c r="E102" i="15" s="1"/>
  <c r="E101" i="15" s="1"/>
  <c r="E100" i="15" s="1"/>
  <c r="H100" i="15"/>
  <c r="G98" i="15"/>
  <c r="G97" i="15" s="1"/>
  <c r="G96" i="15" s="1"/>
  <c r="G95" i="15" s="1"/>
  <c r="G94" i="15" s="1"/>
  <c r="F98" i="15"/>
  <c r="F97" i="15" s="1"/>
  <c r="F96" i="15" s="1"/>
  <c r="F95" i="15" s="1"/>
  <c r="F94" i="15" s="1"/>
  <c r="E98" i="15"/>
  <c r="E97" i="15" s="1"/>
  <c r="E96" i="15" s="1"/>
  <c r="E95" i="15" s="1"/>
  <c r="E94" i="15" s="1"/>
  <c r="H94" i="15"/>
  <c r="G91" i="15"/>
  <c r="F91" i="15"/>
  <c r="F90" i="15" s="1"/>
  <c r="F89" i="15" s="1"/>
  <c r="F88" i="15" s="1"/>
  <c r="F87" i="15" s="1"/>
  <c r="E91" i="15"/>
  <c r="E90" i="15" s="1"/>
  <c r="E89" i="15" s="1"/>
  <c r="E88" i="15" s="1"/>
  <c r="E87" i="15" s="1"/>
  <c r="G90" i="15"/>
  <c r="G89" i="15" s="1"/>
  <c r="G88" i="15" s="1"/>
  <c r="G87" i="15" s="1"/>
  <c r="H87" i="15"/>
  <c r="G85" i="15"/>
  <c r="F85" i="15"/>
  <c r="E85" i="15"/>
  <c r="G83" i="15"/>
  <c r="G82" i="15" s="1"/>
  <c r="G81" i="15" s="1"/>
  <c r="G80" i="15" s="1"/>
  <c r="G79" i="15" s="1"/>
  <c r="F83" i="15"/>
  <c r="F82" i="15" s="1"/>
  <c r="F81" i="15" s="1"/>
  <c r="F80" i="15" s="1"/>
  <c r="F79" i="15" s="1"/>
  <c r="E83" i="15"/>
  <c r="E82" i="15" s="1"/>
  <c r="E81" i="15" s="1"/>
  <c r="E80" i="15" s="1"/>
  <c r="E79" i="15" s="1"/>
  <c r="E78" i="15" s="1"/>
  <c r="H79" i="15"/>
  <c r="G74" i="15"/>
  <c r="G72" i="15" s="1"/>
  <c r="G71" i="15" s="1"/>
  <c r="G70" i="15" s="1"/>
  <c r="F74" i="15"/>
  <c r="F73" i="15" s="1"/>
  <c r="E74" i="15"/>
  <c r="E72" i="15" s="1"/>
  <c r="E71" i="15" s="1"/>
  <c r="E70" i="15" s="1"/>
  <c r="G73" i="15"/>
  <c r="F72" i="15"/>
  <c r="F71" i="15"/>
  <c r="F70" i="15" s="1"/>
  <c r="G68" i="15"/>
  <c r="F68" i="15"/>
  <c r="E68" i="15"/>
  <c r="G66" i="15"/>
  <c r="F66" i="15"/>
  <c r="E66" i="15"/>
  <c r="F65" i="15"/>
  <c r="F64" i="15" s="1"/>
  <c r="F63" i="15" s="1"/>
  <c r="F62" i="15" s="1"/>
  <c r="H62" i="15"/>
  <c r="G60" i="15"/>
  <c r="G59" i="15" s="1"/>
  <c r="F60" i="15"/>
  <c r="F59" i="15" s="1"/>
  <c r="E60" i="15"/>
  <c r="E59" i="15"/>
  <c r="G53" i="15"/>
  <c r="F53" i="15"/>
  <c r="E53" i="15"/>
  <c r="G44" i="15"/>
  <c r="F44" i="15"/>
  <c r="E44" i="15"/>
  <c r="G39" i="15"/>
  <c r="F39" i="15"/>
  <c r="E39" i="15"/>
  <c r="G35" i="15"/>
  <c r="F35" i="15"/>
  <c r="E35" i="15"/>
  <c r="G25" i="15"/>
  <c r="G24" i="15" s="1"/>
  <c r="G23" i="15" s="1"/>
  <c r="G22" i="15" s="1"/>
  <c r="G21" i="15" s="1"/>
  <c r="G20" i="15" s="1"/>
  <c r="G19" i="15" s="1"/>
  <c r="F25" i="15"/>
  <c r="F24" i="15" s="1"/>
  <c r="F23" i="15" s="1"/>
  <c r="F22" i="15" s="1"/>
  <c r="F21" i="15" s="1"/>
  <c r="F20" i="15" s="1"/>
  <c r="F19" i="15" s="1"/>
  <c r="E25" i="15"/>
  <c r="E24" i="15" s="1"/>
  <c r="H21" i="15"/>
  <c r="H20" i="15" s="1"/>
  <c r="H19" i="15" s="1"/>
  <c r="G17" i="15"/>
  <c r="G16" i="15" s="1"/>
  <c r="G15" i="15" s="1"/>
  <c r="G14" i="15" s="1"/>
  <c r="G13" i="15" s="1"/>
  <c r="G12" i="15" s="1"/>
  <c r="G10" i="15" s="1"/>
  <c r="F17" i="15"/>
  <c r="F16" i="15" s="1"/>
  <c r="F15" i="15" s="1"/>
  <c r="F14" i="15" s="1"/>
  <c r="F13" i="15" s="1"/>
  <c r="F12" i="15" s="1"/>
  <c r="F10" i="15" s="1"/>
  <c r="E17" i="15"/>
  <c r="E16" i="15" s="1"/>
  <c r="E15" i="15" s="1"/>
  <c r="H10" i="15"/>
  <c r="H122" i="15" l="1"/>
  <c r="H121" i="15" s="1"/>
  <c r="E73" i="15"/>
  <c r="E109" i="15"/>
  <c r="G245" i="15"/>
  <c r="G244" i="15" s="1"/>
  <c r="G243" i="15" s="1"/>
  <c r="G242" i="15" s="1"/>
  <c r="H32" i="15"/>
  <c r="H31" i="15" s="1"/>
  <c r="H30" i="15" s="1"/>
  <c r="H29" i="15" s="1"/>
  <c r="H28" i="15" s="1"/>
  <c r="E201" i="15"/>
  <c r="E200" i="15" s="1"/>
  <c r="E199" i="15" s="1"/>
  <c r="E268" i="15"/>
  <c r="G65" i="15"/>
  <c r="G64" i="15" s="1"/>
  <c r="G63" i="15" s="1"/>
  <c r="G62" i="15" s="1"/>
  <c r="F322" i="15"/>
  <c r="F321" i="15" s="1"/>
  <c r="E34" i="15"/>
  <c r="E33" i="15" s="1"/>
  <c r="E32" i="15" s="1"/>
  <c r="H77" i="15"/>
  <c r="H78" i="15"/>
  <c r="F221" i="15"/>
  <c r="F220" i="15" s="1"/>
  <c r="F219" i="15" s="1"/>
  <c r="E304" i="15"/>
  <c r="E303" i="15" s="1"/>
  <c r="E302" i="15" s="1"/>
  <c r="E108" i="15"/>
  <c r="E107" i="15" s="1"/>
  <c r="E106" i="15" s="1"/>
  <c r="E220" i="15"/>
  <c r="E219" i="15" s="1"/>
  <c r="F138" i="15"/>
  <c r="F137" i="15" s="1"/>
  <c r="F136" i="15" s="1"/>
  <c r="F135" i="15" s="1"/>
  <c r="F134" i="15" s="1"/>
  <c r="G258" i="15"/>
  <c r="G268" i="15"/>
  <c r="F201" i="15"/>
  <c r="F200" i="15" s="1"/>
  <c r="F199" i="15" s="1"/>
  <c r="E258" i="15"/>
  <c r="E257" i="15" s="1"/>
  <c r="E256" i="15" s="1"/>
  <c r="E255" i="15" s="1"/>
  <c r="G221" i="15"/>
  <c r="G220" i="15" s="1"/>
  <c r="G219" i="15" s="1"/>
  <c r="G123" i="15"/>
  <c r="G122" i="15" s="1"/>
  <c r="G121" i="15" s="1"/>
  <c r="G120" i="15" s="1"/>
  <c r="G78" i="15" s="1"/>
  <c r="G77" i="15" s="1"/>
  <c r="G76" i="15" s="1"/>
  <c r="G34" i="15"/>
  <c r="G33" i="15" s="1"/>
  <c r="G32" i="15" s="1"/>
  <c r="G31" i="15" s="1"/>
  <c r="G30" i="15" s="1"/>
  <c r="G29" i="15" s="1"/>
  <c r="G28" i="15" s="1"/>
  <c r="E65" i="15"/>
  <c r="E64" i="15" s="1"/>
  <c r="E63" i="15" s="1"/>
  <c r="E62" i="15" s="1"/>
  <c r="E31" i="15" s="1"/>
  <c r="E30" i="15" s="1"/>
  <c r="E29" i="15" s="1"/>
  <c r="E28" i="15" s="1"/>
  <c r="G168" i="15"/>
  <c r="G167" i="15" s="1"/>
  <c r="G166" i="15" s="1"/>
  <c r="G165" i="15" s="1"/>
  <c r="F34" i="15"/>
  <c r="F33" i="15" s="1"/>
  <c r="F32" i="15" s="1"/>
  <c r="F31" i="15" s="1"/>
  <c r="F30" i="15" s="1"/>
  <c r="F29" i="15" s="1"/>
  <c r="F28" i="15" s="1"/>
  <c r="F109" i="15"/>
  <c r="F108" i="15" s="1"/>
  <c r="F107" i="15" s="1"/>
  <c r="F106" i="15" s="1"/>
  <c r="F268" i="15"/>
  <c r="F257" i="15" s="1"/>
  <c r="F256" i="15" s="1"/>
  <c r="F255" i="15" s="1"/>
  <c r="G304" i="15"/>
  <c r="G303" i="15" s="1"/>
  <c r="G302" i="15" s="1"/>
  <c r="H164" i="15"/>
  <c r="H162" i="15" s="1"/>
  <c r="E123" i="15"/>
  <c r="E122" i="15" s="1"/>
  <c r="E121" i="15" s="1"/>
  <c r="E120" i="15" s="1"/>
  <c r="E76" i="15" s="1"/>
  <c r="F123" i="15"/>
  <c r="F122" i="15" s="1"/>
  <c r="F121" i="15" s="1"/>
  <c r="F120" i="15" s="1"/>
  <c r="F168" i="15"/>
  <c r="F167" i="15" s="1"/>
  <c r="F166" i="15" s="1"/>
  <c r="F165" i="15" s="1"/>
  <c r="E236" i="15"/>
  <c r="E237" i="15"/>
  <c r="F291" i="15"/>
  <c r="F9" i="15"/>
  <c r="F8" i="15" s="1"/>
  <c r="E13" i="15"/>
  <c r="E12" i="15" s="1"/>
  <c r="E10" i="15" s="1"/>
  <c r="E14" i="15"/>
  <c r="E322" i="15"/>
  <c r="E321" i="15" s="1"/>
  <c r="G135" i="15"/>
  <c r="G134" i="15"/>
  <c r="F279" i="15"/>
  <c r="G279" i="15"/>
  <c r="G321" i="15"/>
  <c r="G9" i="15"/>
  <c r="G8" i="15" s="1"/>
  <c r="H9" i="15"/>
  <c r="H8" i="15" s="1"/>
  <c r="H27" i="15" l="1"/>
  <c r="G257" i="15"/>
  <c r="G256" i="15" s="1"/>
  <c r="G255" i="15" s="1"/>
  <c r="G164" i="15" s="1"/>
  <c r="G163" i="15" s="1"/>
  <c r="G162" i="15" s="1"/>
  <c r="G343" i="15" s="1"/>
  <c r="H343" i="15"/>
  <c r="G27" i="15"/>
  <c r="F77" i="15"/>
  <c r="F76" i="15" s="1"/>
  <c r="F27" i="15" s="1"/>
  <c r="E27" i="15"/>
  <c r="F164" i="15"/>
  <c r="F163" i="15" s="1"/>
  <c r="F162" i="15" s="1"/>
  <c r="F78" i="15"/>
  <c r="E164" i="15"/>
  <c r="E163" i="15" s="1"/>
  <c r="E162" i="15" s="1"/>
  <c r="E9" i="15"/>
  <c r="E8" i="15" s="1"/>
  <c r="F343" i="15"/>
  <c r="F17" i="3"/>
  <c r="F11" i="3" s="1"/>
  <c r="F10" i="3" s="1"/>
  <c r="E25" i="3"/>
  <c r="E24" i="3" s="1"/>
  <c r="E31" i="3"/>
  <c r="E10" i="3"/>
  <c r="E11" i="3"/>
  <c r="E17" i="3"/>
  <c r="D25" i="3"/>
  <c r="D24" i="3" s="1"/>
  <c r="D31" i="3"/>
  <c r="D11" i="3"/>
  <c r="D10" i="3" s="1"/>
  <c r="D17" i="3"/>
  <c r="B14" i="5"/>
  <c r="B12" i="5"/>
  <c r="B16" i="5"/>
  <c r="B18" i="5"/>
  <c r="C12" i="5"/>
  <c r="C11" i="5" s="1"/>
  <c r="C10" i="5" s="1"/>
  <c r="C14" i="5"/>
  <c r="C16" i="5"/>
  <c r="C18" i="5"/>
  <c r="E51" i="8"/>
  <c r="E50" i="8" s="1"/>
  <c r="E47" i="8"/>
  <c r="E44" i="8"/>
  <c r="E42" i="8"/>
  <c r="E35" i="8"/>
  <c r="E32" i="8"/>
  <c r="D51" i="8"/>
  <c r="D50" i="8" s="1"/>
  <c r="D47" i="8"/>
  <c r="D44" i="8"/>
  <c r="D42" i="8"/>
  <c r="D35" i="8"/>
  <c r="D32" i="8"/>
  <c r="E12" i="5"/>
  <c r="E18" i="5"/>
  <c r="E16" i="5"/>
  <c r="E14" i="5"/>
  <c r="E11" i="8"/>
  <c r="E15" i="8"/>
  <c r="E19" i="8"/>
  <c r="E17" i="8"/>
  <c r="E22" i="8"/>
  <c r="E24" i="8"/>
  <c r="D11" i="8"/>
  <c r="D10" i="8" s="1"/>
  <c r="D15" i="8"/>
  <c r="D17" i="8"/>
  <c r="D19" i="8"/>
  <c r="D22" i="8"/>
  <c r="D24" i="8"/>
  <c r="D12" i="5"/>
  <c r="D14" i="5"/>
  <c r="D16" i="5"/>
  <c r="D18" i="5"/>
  <c r="D11" i="5" s="1"/>
  <c r="D10" i="5" s="1"/>
  <c r="C31" i="8"/>
  <c r="C11" i="8"/>
  <c r="C15" i="8"/>
  <c r="C17" i="8"/>
  <c r="C19" i="8"/>
  <c r="C22" i="8"/>
  <c r="C24" i="8"/>
  <c r="C51" i="8"/>
  <c r="C50" i="8" s="1"/>
  <c r="C32" i="8"/>
  <c r="C35" i="8"/>
  <c r="C42" i="8"/>
  <c r="C44" i="8"/>
  <c r="C47" i="8"/>
  <c r="B35" i="8"/>
  <c r="B32" i="8"/>
  <c r="B31" i="8" s="1"/>
  <c r="B30" i="8" s="1"/>
  <c r="B42" i="8"/>
  <c r="B44" i="8"/>
  <c r="B47" i="8"/>
  <c r="B51" i="8"/>
  <c r="B50" i="8" s="1"/>
  <c r="B15" i="8"/>
  <c r="B19" i="8"/>
  <c r="B24" i="8"/>
  <c r="B22" i="8"/>
  <c r="B17" i="8"/>
  <c r="B11" i="8"/>
  <c r="E31" i="8" l="1"/>
  <c r="E30" i="8" s="1"/>
  <c r="E11" i="5"/>
  <c r="E10" i="5" s="1"/>
  <c r="B11" i="5"/>
  <c r="B10" i="5" s="1"/>
  <c r="E10" i="8"/>
  <c r="D30" i="8"/>
  <c r="D31" i="8"/>
  <c r="B10" i="8"/>
  <c r="F24" i="3"/>
  <c r="E343" i="15"/>
  <c r="C10" i="8"/>
  <c r="C30" i="8"/>
  <c r="C25" i="3" l="1"/>
  <c r="C24" i="3" s="1"/>
  <c r="C31" i="3"/>
  <c r="C11" i="3"/>
  <c r="C10" i="3" s="1"/>
  <c r="C17" i="3"/>
  <c r="F37" i="10" l="1"/>
  <c r="G34" i="10" s="1"/>
  <c r="G37" i="10" s="1"/>
  <c r="H34" i="10" s="1"/>
  <c r="H37" i="10" s="1"/>
  <c r="I34" i="10" s="1"/>
  <c r="I37" i="10" s="1"/>
  <c r="I21" i="10"/>
  <c r="H21" i="10"/>
  <c r="G21" i="10"/>
  <c r="F21" i="10"/>
  <c r="H22" i="10" l="1"/>
  <c r="H28" i="10" s="1"/>
  <c r="H29" i="10" s="1"/>
  <c r="G22" i="10"/>
  <c r="G28" i="10" s="1"/>
  <c r="G29" i="10" s="1"/>
  <c r="F28" i="10"/>
  <c r="F29" i="10" s="1"/>
  <c r="I22" i="10"/>
  <c r="I28" i="10" s="1"/>
  <c r="I29" i="10" s="1"/>
</calcChain>
</file>

<file path=xl/comments1.xml><?xml version="1.0" encoding="utf-8"?>
<comments xmlns="http://schemas.openxmlformats.org/spreadsheetml/2006/main">
  <authors>
    <author>oš J.Badalića</author>
  </authors>
  <commentList>
    <comment ref="A166" authorId="0" shapeId="0">
      <text>
        <r>
          <rPr>
            <b/>
            <sz val="9"/>
            <color indexed="81"/>
            <rFont val="Segoe UI"/>
            <family val="2"/>
            <charset val="238"/>
          </rPr>
          <t>oš J.Badalića: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<sst xmlns="http://schemas.openxmlformats.org/spreadsheetml/2006/main" count="1055" uniqueCount="317">
  <si>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</si>
  <si>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</si>
  <si>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</si>
  <si>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</si>
  <si>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</si>
  <si>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</si>
  <si>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</si>
  <si>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</si>
  <si>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</si>
  <si>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</si>
  <si>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</si>
  <si>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</si>
  <si>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</si>
  <si>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</si>
  <si>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</si>
  <si>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</si>
  <si>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</si>
  <si>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</si>
  <si>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</si>
  <si>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</si>
  <si>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</si>
  <si>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</si>
  <si>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</si>
  <si>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</si>
  <si>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</si>
  <si>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</si>
  <si>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</si>
  <si>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</si>
  <si>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</si>
  <si>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Naziv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</si>
  <si>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</si>
  <si>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</si>
  <si>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</si>
  <si>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</si>
  <si>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</si>
  <si>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</si>
  <si>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</si>
  <si>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</si>
  <si>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</si>
  <si>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</si>
  <si>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</si>
  <si>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</si>
  <si>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</si>
  <si>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</si>
  <si>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</si>
  <si>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</si>
  <si>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</si>
  <si>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</si>
  <si>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</si>
  <si>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</si>
  <si>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</si>
  <si>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Izvršenje 2023.</t>
  </si>
  <si>
    <t>PRIHODI I RASHODI PREMA EKONOMSKOJ KLASIFIKACIJI</t>
  </si>
  <si>
    <t>PRIHODI I RASHODI PREMA IZVORIMA FINANCIRANJA</t>
  </si>
  <si>
    <t xml:space="preserve">B. RAČUN FINANCIRANJA </t>
  </si>
  <si>
    <t>RAČUN FINANCIRANJA PREMA EKONOMSKOJ KLASIFIKACIJI</t>
  </si>
  <si>
    <t>RAČUN FINANCIRANJA PREMA IZVORIMA FINANCIRANJA</t>
  </si>
  <si>
    <t>Tekući plan 2024.</t>
  </si>
  <si>
    <t>Plan 2025.</t>
  </si>
  <si>
    <t>Projekcija 
 2026.</t>
  </si>
  <si>
    <t>Razred/ skupina</t>
  </si>
  <si>
    <t>UKUPNO RASHODI</t>
  </si>
  <si>
    <t>UKUPNO PRIHODI</t>
  </si>
  <si>
    <t>UKUPNO PRIMICI</t>
  </si>
  <si>
    <t>UKUPNO IZDACI</t>
  </si>
  <si>
    <t>8 Namjenski primici od financijske imovine i zaduživanja</t>
  </si>
  <si>
    <t xml:space="preserve">  81 Namjenski primici od financijske imovine i zaduživanja</t>
  </si>
  <si>
    <t>Plan  2025.</t>
  </si>
  <si>
    <t>Brojčana oznaka i naziv</t>
  </si>
  <si>
    <t>Prihodi od imovine</t>
  </si>
  <si>
    <t>Prihodi od upravnih i administrativnih pristojbi, pristojbi po posebnim propisima i naknadama</t>
  </si>
  <si>
    <t>Prihodi od prodaje proizvoda i robe te pruženih usluga i prihodi od donacija</t>
  </si>
  <si>
    <t>Financijski rashodi</t>
  </si>
  <si>
    <t>Nakn.građanima i kućanstvima u naravi</t>
  </si>
  <si>
    <t>Tekuće donacije</t>
  </si>
  <si>
    <t>IF 1.1 Opći prihodi i primici</t>
  </si>
  <si>
    <t>IF-4.1 Decentralizirana sredstva OŠ</t>
  </si>
  <si>
    <t>IF 5.Đ. Ministarstvo poljoprivrede</t>
  </si>
  <si>
    <t>IF 3.3 Vlastiti prihodi</t>
  </si>
  <si>
    <t>IF 4.L Prihodi za posebne namjene</t>
  </si>
  <si>
    <t>IF 5 K. Pomoći</t>
  </si>
  <si>
    <t>IF 5.k. Pomoći temeljem prijenosa EU sredstava</t>
  </si>
  <si>
    <t>Opći prihodi i primici</t>
  </si>
  <si>
    <t>OŠ JOSIPA BADALIĆA, GRABERJE IVANIĆKO</t>
  </si>
  <si>
    <t>OIB:54154274638</t>
  </si>
  <si>
    <t>Razdjel 003</t>
  </si>
  <si>
    <t>PRAVNI ODJEL ZA POLJOPRIVREDU</t>
  </si>
  <si>
    <t>Glava 003006</t>
  </si>
  <si>
    <t>PROJEKTI I PROGRAMI EU</t>
  </si>
  <si>
    <t>Glavni program P52</t>
  </si>
  <si>
    <t>Program 1001</t>
  </si>
  <si>
    <t>POTICANJE KORIŠTENJA SREDSTAVA EU</t>
  </si>
  <si>
    <t xml:space="preserve">     PROGRAM 1001</t>
  </si>
  <si>
    <t>Tekući projekt T100011</t>
  </si>
  <si>
    <t>Nova školska shema voća i povrća te mlijeka i mliječnih proizvoda</t>
  </si>
  <si>
    <t xml:space="preserve">         Izvor financiranja 5.Đ.</t>
  </si>
  <si>
    <t>Ministarstvo poljoprivrede</t>
  </si>
  <si>
    <t>RASHODI POSLOVANJA</t>
  </si>
  <si>
    <t>Nakn. Građanima i kućanstvima u naravi</t>
  </si>
  <si>
    <t>Prehrana</t>
  </si>
  <si>
    <t>Razdjel 004</t>
  </si>
  <si>
    <t>UPRAVNI ODJEL ZA ODGOJ I OBRAZOVANJE</t>
  </si>
  <si>
    <t>Glava 004002</t>
  </si>
  <si>
    <t>OSNOVNO ŠKOLSTVO</t>
  </si>
  <si>
    <t>Program P51</t>
  </si>
  <si>
    <t>KAPITALNO ULAGANJE U OSNOVNO ŠKOLSTVO</t>
  </si>
  <si>
    <t>Rashodi za nabavu nefinacijske imovine</t>
  </si>
  <si>
    <t>Rahodi za nabavu proizvedene dugotrajne imovine</t>
  </si>
  <si>
    <t>Građevinski objekti</t>
  </si>
  <si>
    <t>Poslovni objekti</t>
  </si>
  <si>
    <t>GLAVNI PROGRAM P15</t>
  </si>
  <si>
    <t>Aktivnost A100001</t>
  </si>
  <si>
    <t>Izvor financiranja 4.1</t>
  </si>
  <si>
    <t>UPRAVNI ODJEL TA PROSVJETU, KULTURU, SPORT I TEHNIČKU KULTURU</t>
  </si>
  <si>
    <t>MINIMALNI STANDARD U OSNOVNOM ŠKOLSTVU</t>
  </si>
  <si>
    <t>MINIMALNI STANDARD U OSNOVNOM ŠKOLSTVU-materijalnii financijski rashodi</t>
  </si>
  <si>
    <t>Decentralizirana sredstva OŠ</t>
  </si>
  <si>
    <t>Nakade troškova zaposlenima</t>
  </si>
  <si>
    <t>Službena putovanja</t>
  </si>
  <si>
    <t>Stručno usavršavanje</t>
  </si>
  <si>
    <t>Ostale naknade zaposlenima</t>
  </si>
  <si>
    <t>Rashodi za materijal i energiju</t>
  </si>
  <si>
    <t>Enegija</t>
  </si>
  <si>
    <t>Sitan inventar</t>
  </si>
  <si>
    <t>Uredski mater. I ost. Mat. Rashodi</t>
  </si>
  <si>
    <t>Služb.radna i zaštitna odjeća i obuća</t>
  </si>
  <si>
    <t>Rashodi za usluge</t>
  </si>
  <si>
    <t>Usluge telefona, pošte i prijevoza</t>
  </si>
  <si>
    <t>Usluge promidžbe i informiranja</t>
  </si>
  <si>
    <t>Komunalne usluge</t>
  </si>
  <si>
    <t>Zakupnine i najamnine</t>
  </si>
  <si>
    <t>Zdravstvene i veterinanrske usluge</t>
  </si>
  <si>
    <t>Intelektualne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</si>
  <si>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</si>
  <si>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</si>
  <si>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</si>
  <si>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</si>
  <si>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</si>
  <si>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</si>
  <si>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</t>
  </si>
  <si>
    <t>Ustali financijski rashodi</t>
  </si>
  <si>
    <t>Bankarske usluge i usl. Platnpg prometa</t>
  </si>
  <si>
    <t>Aktivnost A100002</t>
  </si>
  <si>
    <t>Izvor finaciranja 4.1.</t>
  </si>
  <si>
    <t>Tekuće i investicijsko održavanje-minimalni standard</t>
  </si>
  <si>
    <t>Mater. I dijelovi za tekuće i invest. Održ.</t>
  </si>
  <si>
    <t>Usluge tekućeg i invest.održavanja</t>
  </si>
  <si>
    <t>Aktivnost A100003</t>
  </si>
  <si>
    <t>Energenti</t>
  </si>
  <si>
    <t>Izvor financiranja1.1.</t>
  </si>
  <si>
    <t>Energija</t>
  </si>
  <si>
    <t>Glava 004004</t>
  </si>
  <si>
    <t>ŠKOLSTVO-OSTALE IZVANDECENTRALIZIRANE FUNKCIJE</t>
  </si>
  <si>
    <t>Glavni program P17</t>
  </si>
  <si>
    <t>POTREBE IZNAD MINIMAMLNOG STANDARDA</t>
  </si>
  <si>
    <t>Pojačani standard u školstvu</t>
  </si>
  <si>
    <t>Izvor financiranja 1.1.</t>
  </si>
  <si>
    <t>Intelektualne i osobne usluge</t>
  </si>
  <si>
    <t>Troškovi sudskih postupaka</t>
  </si>
  <si>
    <t>Tekući projekt T100003</t>
  </si>
  <si>
    <t>Natjecanja</t>
  </si>
  <si>
    <t>Izvor finaciranja 1.1.</t>
  </si>
  <si>
    <t>Naknade za rad predtavničkih i izvršnih</t>
  </si>
  <si>
    <t xml:space="preserve">Ostali nespomenuti rashodi </t>
  </si>
  <si>
    <t>Tekući projekt T10040</t>
  </si>
  <si>
    <t>Stručno usavršavanje zaposlenika</t>
  </si>
  <si>
    <t>Tekući projekt T100041</t>
  </si>
  <si>
    <t>E-Tehničar</t>
  </si>
  <si>
    <t>Intelektualnie i osobne usluge</t>
  </si>
  <si>
    <t xml:space="preserve">      PROGRAM 1002</t>
  </si>
  <si>
    <t xml:space="preserve">KAPITALNO ULAGANJE </t>
  </si>
  <si>
    <t>Tekući projekt T100001</t>
  </si>
  <si>
    <t>OPREMA ŠKOLE</t>
  </si>
  <si>
    <t xml:space="preserve">           Izvor financiranja 1.1.</t>
  </si>
  <si>
    <t>RASHOD ZA NABAVU NEFINANCIJSKE IMOVINE</t>
  </si>
  <si>
    <t>Rashodi za nabavu neprizvedene dugotrajne imovine</t>
  </si>
  <si>
    <t>Postrojenja i oprema</t>
  </si>
  <si>
    <t>Uredska oprema i namještaj</t>
  </si>
  <si>
    <t>Oprema za održavanje i zaštitu</t>
  </si>
  <si>
    <t>Sportska i glazbena oprema</t>
  </si>
  <si>
    <t>Uređaji, strojevi i oprema za ost.namjene</t>
  </si>
  <si>
    <t>Rashodi za dodatna ulaganja na nefinancijskoj imovini</t>
  </si>
  <si>
    <t>Dodatna ulaganja na građevinskim objektima</t>
  </si>
  <si>
    <t>Tekući projekt T100016</t>
  </si>
  <si>
    <t>Knjige za škosku knjižnicu</t>
  </si>
  <si>
    <t>Rashodi za nabavu proizvedene dugotrajne imovine</t>
  </si>
  <si>
    <t>Knjige, umjetnička djela i ostale izložbene vrijednosti</t>
  </si>
  <si>
    <t>Knjige u knjižnicama</t>
  </si>
  <si>
    <t>Tekuće i investicijsko održavanje u školstvu</t>
  </si>
  <si>
    <t>Usluge tekućeg i investicijskog održavanja</t>
  </si>
  <si>
    <t>Glava 004008</t>
  </si>
  <si>
    <t>OSNOVNE I SREDNJE ŠKOLE IZVAN ŽUPANIJSKOG PRORAČUNA</t>
  </si>
  <si>
    <t>Glavni program P63</t>
  </si>
  <si>
    <t xml:space="preserve">PROGRAM OSNOVNIH ŠKOLA IZVAN ŽUPANIJSKOG PRORAČUNA </t>
  </si>
  <si>
    <t>Izvori financiranja 3.7.</t>
  </si>
  <si>
    <t xml:space="preserve">Višak prihoda </t>
  </si>
  <si>
    <t>Naknade troškova zaposlenima</t>
  </si>
  <si>
    <t xml:space="preserve">Mater.i djelovi za tekuće i invest. Održavanje </t>
  </si>
  <si>
    <t>Sližb.radna i zaštitna odjeća i obuća</t>
  </si>
  <si>
    <t>Osiguranje</t>
  </si>
  <si>
    <t>Izvor financiranja 4.L.</t>
  </si>
  <si>
    <t>Prihodi za posebne namjene</t>
  </si>
  <si>
    <t>Uredski materijal</t>
  </si>
  <si>
    <t>Materijal i dijelovi za tekuče i invest. Održavanje</t>
  </si>
  <si>
    <t>Izvor financiranja 5.K.</t>
  </si>
  <si>
    <t>Izvor financiranja 5.K:</t>
  </si>
  <si>
    <t>Pomoći Erasmus+</t>
  </si>
  <si>
    <t xml:space="preserve">Pomoći </t>
  </si>
  <si>
    <t>Nakn. Građ. I kuć. U naravi</t>
  </si>
  <si>
    <t>Ostale naknade građ i kuć. U naravi</t>
  </si>
  <si>
    <t>Naknade građ i kuć. U naravi</t>
  </si>
  <si>
    <t>ADMIN.TEHNIČKO I STRUČNO OSOBLJE</t>
  </si>
  <si>
    <t>Izvor financiranja 5.k.</t>
  </si>
  <si>
    <t>Pomoći</t>
  </si>
  <si>
    <t>Plaće (Bruto)</t>
  </si>
  <si>
    <t>Plaće za redovan rad</t>
  </si>
  <si>
    <t>Plaće za prekovremeni rad</t>
  </si>
  <si>
    <t>Plaće za posebnr uvjete rada</t>
  </si>
  <si>
    <t>Ostali rashodi za zaposlene</t>
  </si>
  <si>
    <t>Doprinosi na plaće</t>
  </si>
  <si>
    <t>Doprinosi za obvezno zdr.osiguranje</t>
  </si>
  <si>
    <t>Doprinosi za obvezno osiguranje u slućaju nezaposlenosti</t>
  </si>
  <si>
    <t>Naknade za prijevoz, rad na terenu</t>
  </si>
  <si>
    <t>Naknade i pristojbe</t>
  </si>
  <si>
    <t>Ostali financijski rashodi</t>
  </si>
  <si>
    <t>Zatezne kamate</t>
  </si>
  <si>
    <t>ŠKOLSKA KUHINJA</t>
  </si>
  <si>
    <t>Izvor financiranja 4.l.</t>
  </si>
  <si>
    <t>Tekući projekt T100012</t>
  </si>
  <si>
    <t>OPREMA ŠKOLA</t>
  </si>
  <si>
    <t>Izvor financiranja 7.3.</t>
  </si>
  <si>
    <t>Prihodi od nefinancijske imovine</t>
  </si>
  <si>
    <t>Izvor financiranja 5.K,</t>
  </si>
  <si>
    <t>Izvor finaciranja 3.3.</t>
  </si>
  <si>
    <t>Donacija</t>
  </si>
  <si>
    <t>Tekući projekt T100020</t>
  </si>
  <si>
    <t>NABAVA UDŽBENIKA ZA UČENIKE</t>
  </si>
  <si>
    <t>Tekući projekt T100019</t>
  </si>
  <si>
    <t>PRIJEVOZ UČENIKA S TEŠKOĆAMA</t>
  </si>
  <si>
    <t>Tekući projekt T100027</t>
  </si>
  <si>
    <t>OPSKRBA BESPLATNIM ZALIHAMA MENSTRUALNIH HIGIJENSKIH POTREPŠTINA</t>
  </si>
  <si>
    <t>Tekući projekt TT100054</t>
  </si>
  <si>
    <t>Prsten potpore VI - PUN</t>
  </si>
  <si>
    <t>Doprinosi za obv.zdr. Osiguranje</t>
  </si>
  <si>
    <t>Nakande troškova zaposlenima</t>
  </si>
  <si>
    <t>Prsten potpore VII - PUN</t>
  </si>
  <si>
    <t>Doprinosi za obv. zdr.osiguranje</t>
  </si>
  <si>
    <t>Matrijalni rashodi</t>
  </si>
  <si>
    <t>Uredski mater.i ost.mater. Rashodi</t>
  </si>
  <si>
    <t>Materijal i sirovine</t>
  </si>
  <si>
    <t xml:space="preserve">Ostali rashodi </t>
  </si>
  <si>
    <t>Tekuće donacije u naravi</t>
  </si>
  <si>
    <t>UKUPNO:</t>
  </si>
  <si>
    <t>Tekući projekt T100008</t>
  </si>
  <si>
    <t>UČENIČKE ZADRUGE</t>
  </si>
  <si>
    <t>Tekući projekt T100058</t>
  </si>
  <si>
    <t>Tekuči projekr T100006</t>
  </si>
  <si>
    <t>PRODUŽENI BORAVAK</t>
  </si>
  <si>
    <t>Izvor financiranja 4.L</t>
  </si>
  <si>
    <t>Program 1003</t>
  </si>
  <si>
    <t>6 Donacija</t>
  </si>
  <si>
    <t>IF-6.3. Donacije</t>
  </si>
  <si>
    <t>7 Prihodi od nefinaciojske imovine</t>
  </si>
  <si>
    <t>IF-7.3. Prihodi od nefinacijske imovine</t>
  </si>
  <si>
    <t>31 Rashodi za zaposlene</t>
  </si>
  <si>
    <t xml:space="preserve">  1.1 Opći prihodi i primici</t>
  </si>
  <si>
    <t>5.K Pomoći</t>
  </si>
  <si>
    <t>32 Materijalni rashodi</t>
  </si>
  <si>
    <t>3.7 višak prihoda</t>
  </si>
  <si>
    <t>4.1 Decentralizirana sredstva OŠ</t>
  </si>
  <si>
    <t>4.L.Prihodi za posebne namjene</t>
  </si>
  <si>
    <t>34 Financijski rashodi</t>
  </si>
  <si>
    <t>37 Naknade građanima i kućanstvima</t>
  </si>
  <si>
    <t>5.K. Pomoći</t>
  </si>
  <si>
    <t>5. Đ. Ministarstvo poljoprivrede</t>
  </si>
  <si>
    <t>38 Ostali rashodi</t>
  </si>
  <si>
    <t>1.1.Opći prihodi i primici</t>
  </si>
  <si>
    <t>6.3 Donacije</t>
  </si>
  <si>
    <t>7.3.Prihodi od nefinancijske imovine</t>
  </si>
  <si>
    <t>3 RASHODI POSLOVANJA</t>
  </si>
  <si>
    <t>42 Rashodi za nabavu proizv. Dugotr. Imovine</t>
  </si>
  <si>
    <t>1.1. Opći prihodi i primici</t>
  </si>
  <si>
    <t>6.3. Donacija</t>
  </si>
  <si>
    <t>UKUPNI RASHODI</t>
  </si>
  <si>
    <t>09 Obrazovanje</t>
  </si>
  <si>
    <t>091 Predškolsko i osnovno obrazovanje</t>
  </si>
  <si>
    <t>0912 Osnovno obrazovanje</t>
  </si>
  <si>
    <t>096 Dodatne usluge u obrazovanju</t>
  </si>
  <si>
    <t>0960 Dodatne usluge u obrazovanju</t>
  </si>
  <si>
    <t>097 Istraživanja i razvoj obrazovanja</t>
  </si>
  <si>
    <t>0970 Istraživanja i razvoj obrazovanja</t>
  </si>
  <si>
    <t>098 Usluge obrazovanja</t>
  </si>
  <si>
    <t>0980 Usluge obrazovanja</t>
  </si>
  <si>
    <t>REBALANS I 2025.</t>
  </si>
  <si>
    <t>REBALANS I 2025.G.</t>
  </si>
  <si>
    <t>REBALAN I 2025.G.</t>
  </si>
  <si>
    <t>REBALANS 1 2025.G.</t>
  </si>
  <si>
    <t>PRIJEDLOG REBALANSA I FINANCIJSKOG PLANA PRORAČUNSKOG KORISNIKA JEDINICE LOKALNE I PODRUČNE (REGIONALNE) SAMOUPRAVE 
ZA 2025. GODINU</t>
  </si>
  <si>
    <t>PRIJEDLOG REBALANSA I FINANCIJSKIOG PLANA PRORAČUNSKOG KORISNIKA JEDINICE LOKALNE I PODRUČNE (REGIONALNE) SAMOUPRAVE 
ZA 2025. GODINU</t>
  </si>
  <si>
    <t>PRIJEDLOG REBLANSA I FINANCIJSKOG PLANA PRORAČUNSKOG KORISNIKA JEDINICE LOKALNE I PODRUČNE (REGIONALNE) SAMOUPRAVE 
ZA 2025. GODINU</t>
  </si>
  <si>
    <t>PRIJEDLOG REBALANSA I FINANCIJSKOG PLANA PRORAČUNSKOG KORISNIKA JEDINICE LOKALNE I PODRUČNE (REGIONALNE) SAMOUPRAVE 
ZA 2025.  GODINU</t>
  </si>
  <si>
    <t>Kapitalni projekt 100162</t>
  </si>
  <si>
    <t>OŠ JOSIPA BADALIĆA-projektiranje i dogradnja</t>
  </si>
  <si>
    <t xml:space="preserve"> REBALANS I FINANCIJSKOG PLANA PRORAČUNSKOG KORISNIKA JEDINICE LOKALNE I PODRUČNE (REGIONALNE) SAMOUPRAVE 
ZA 2025. GODINU</t>
  </si>
  <si>
    <t>Tekući projekt T100006</t>
  </si>
  <si>
    <t>Ostale izvanškolske aktivnosti</t>
  </si>
  <si>
    <t>Ostali nespomenuti rashodi</t>
  </si>
  <si>
    <t>Izvor financiranja 5.P.</t>
  </si>
  <si>
    <t>ESF +</t>
  </si>
  <si>
    <t>PUN - ZAGREBAČKA ŽUPANIJA</t>
  </si>
  <si>
    <t>Projekt T100060</t>
  </si>
  <si>
    <t>Glavni program P15</t>
  </si>
  <si>
    <t>Minimalni standard u OŠ</t>
  </si>
  <si>
    <t>Materijalni i financijski rashodi</t>
  </si>
  <si>
    <t>Aktivnost A1000003</t>
  </si>
  <si>
    <t>Enerenti</t>
  </si>
  <si>
    <t>REBALANS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</si>
</sst>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3" borderId="1" xfId="0" quotePrefix="1" applyNumberFormat="1" applyFont="1" applyFill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20" fillId="0" borderId="0" xfId="0" applyFont="1"/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2" fontId="6" fillId="4" borderId="4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0" fontId="22" fillId="2" borderId="3" xfId="0" quotePrefix="1" applyFont="1" applyFill="1" applyBorder="1" applyAlignment="1">
      <alignment horizontal="left" vertical="center"/>
    </xf>
    <xf numFmtId="4" fontId="3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0" fontId="0" fillId="0" borderId="4" xfId="0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7" fillId="2" borderId="3" xfId="0" quotePrefix="1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/>
    <xf numFmtId="4" fontId="15" fillId="6" borderId="4" xfId="0" applyNumberFormat="1" applyFont="1" applyFill="1" applyBorder="1" applyAlignment="1">
      <alignment horizontal="left" vertical="center" wrapText="1"/>
    </xf>
    <xf numFmtId="4" fontId="3" fillId="8" borderId="4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left" vertical="center" wrapText="1"/>
    </xf>
    <xf numFmtId="4" fontId="6" fillId="6" borderId="4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/>
    </xf>
    <xf numFmtId="4" fontId="21" fillId="6" borderId="4" xfId="0" applyNumberFormat="1" applyFont="1" applyFill="1" applyBorder="1" applyAlignment="1">
      <alignment horizontal="right"/>
    </xf>
    <xf numFmtId="4" fontId="21" fillId="6" borderId="3" xfId="0" applyNumberFormat="1" applyFont="1" applyFill="1" applyBorder="1" applyAlignment="1">
      <alignment horizontal="right"/>
    </xf>
    <xf numFmtId="4" fontId="6" fillId="7" borderId="4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0" fontId="0" fillId="0" borderId="0" xfId="0" applyNumberFormat="1"/>
    <xf numFmtId="4" fontId="6" fillId="9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/>
    </xf>
    <xf numFmtId="4" fontId="6" fillId="8" borderId="4" xfId="0" applyNumberFormat="1" applyFont="1" applyFill="1" applyBorder="1" applyAlignment="1">
      <alignment horizontal="left" vertical="center" wrapText="1"/>
    </xf>
    <xf numFmtId="4" fontId="6" fillId="8" borderId="4" xfId="0" applyNumberFormat="1" applyFont="1" applyFill="1" applyBorder="1" applyAlignment="1">
      <alignment horizontal="right"/>
    </xf>
    <xf numFmtId="4" fontId="6" fillId="8" borderId="3" xfId="0" applyNumberFormat="1" applyFont="1" applyFill="1" applyBorder="1" applyAlignment="1">
      <alignment horizontal="right"/>
    </xf>
    <xf numFmtId="4" fontId="6" fillId="5" borderId="4" xfId="0" applyNumberFormat="1" applyFont="1" applyFill="1" applyBorder="1" applyAlignment="1">
      <alignment horizontal="left" vertical="center" wrapText="1"/>
    </xf>
    <xf numFmtId="4" fontId="6" fillId="5" borderId="4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right"/>
    </xf>
    <xf numFmtId="4" fontId="0" fillId="0" borderId="0" xfId="0" applyNumberFormat="1"/>
    <xf numFmtId="4" fontId="3" fillId="7" borderId="4" xfId="0" applyNumberFormat="1" applyFont="1" applyFill="1" applyBorder="1" applyAlignment="1">
      <alignment horizontal="left" vertical="center" wrapText="1"/>
    </xf>
    <xf numFmtId="4" fontId="3" fillId="7" borderId="4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9" fillId="6" borderId="4" xfId="0" applyNumberFormat="1" applyFont="1" applyFill="1" applyBorder="1" applyAlignment="1">
      <alignment horizontal="left" vertical="center" wrapText="1"/>
    </xf>
    <xf numFmtId="4" fontId="9" fillId="6" borderId="4" xfId="0" applyNumberFormat="1" applyFont="1" applyFill="1" applyBorder="1" applyAlignment="1">
      <alignment horizontal="right"/>
    </xf>
    <xf numFmtId="4" fontId="9" fillId="6" borderId="3" xfId="0" applyNumberFormat="1" applyFont="1" applyFill="1" applyBorder="1" applyAlignment="1">
      <alignment horizontal="right"/>
    </xf>
    <xf numFmtId="0" fontId="1" fillId="7" borderId="0" xfId="0" applyFont="1" applyFill="1"/>
    <xf numFmtId="4" fontId="3" fillId="10" borderId="4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/>
    </xf>
    <xf numFmtId="4" fontId="21" fillId="9" borderId="4" xfId="0" applyNumberFormat="1" applyFont="1" applyFill="1" applyBorder="1" applyAlignment="1">
      <alignment horizontal="right"/>
    </xf>
    <xf numFmtId="4" fontId="21" fillId="9" borderId="3" xfId="0" applyNumberFormat="1" applyFont="1" applyFill="1" applyBorder="1" applyAlignment="1">
      <alignment horizontal="right"/>
    </xf>
    <xf numFmtId="4" fontId="6" fillId="7" borderId="1" xfId="0" applyNumberFormat="1" applyFont="1" applyFill="1" applyBorder="1" applyAlignment="1">
      <alignment horizontal="right" vertical="center" wrapText="1"/>
    </xf>
    <xf numFmtId="0" fontId="7" fillId="2" borderId="0" xfId="0" quotePrefix="1" applyFont="1" applyFill="1" applyBorder="1" applyAlignment="1">
      <alignment horizontal="center" vertical="center" wrapText="1"/>
    </xf>
    <xf numFmtId="0" fontId="23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7" fillId="2" borderId="3" xfId="0" quotePrefix="1" applyFont="1" applyFill="1" applyBorder="1" applyAlignment="1">
      <alignment vertical="center"/>
    </xf>
    <xf numFmtId="0" fontId="7" fillId="2" borderId="4" xfId="0" quotePrefix="1" applyFont="1" applyFill="1" applyBorder="1" applyAlignment="1">
      <alignment horizontal="left" vertical="center" wrapText="1"/>
    </xf>
    <xf numFmtId="0" fontId="0" fillId="0" borderId="4" xfId="0" applyFont="1" applyBorder="1" applyAlignment="1">
      <alignment wrapText="1"/>
    </xf>
    <xf numFmtId="0" fontId="9" fillId="2" borderId="3" xfId="0" quotePrefix="1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left" vertical="center"/>
    </xf>
    <xf numFmtId="4" fontId="9" fillId="2" borderId="4" xfId="0" quotePrefix="1" applyNumberFormat="1" applyFont="1" applyFill="1" applyBorder="1" applyAlignment="1">
      <alignment horizontal="right" vertical="center" wrapText="1"/>
    </xf>
    <xf numFmtId="4" fontId="1" fillId="0" borderId="0" xfId="0" applyNumberFormat="1" applyFont="1"/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Border="1"/>
    <xf numFmtId="4" fontId="0" fillId="0" borderId="6" xfId="0" applyNumberFormat="1" applyFont="1" applyBorder="1"/>
    <xf numFmtId="1" fontId="6" fillId="8" borderId="1" xfId="0" applyNumberFormat="1" applyFont="1" applyFill="1" applyBorder="1" applyAlignment="1">
      <alignment vertical="center" wrapText="1"/>
    </xf>
    <xf numFmtId="1" fontId="6" fillId="8" borderId="2" xfId="0" applyNumberFormat="1" applyFont="1" applyFill="1" applyBorder="1" applyAlignment="1">
      <alignment vertical="center" wrapText="1"/>
    </xf>
    <xf numFmtId="1" fontId="6" fillId="8" borderId="4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2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1" fontId="6" fillId="7" borderId="4" xfId="0" applyNumberFormat="1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vertical="center" wrapText="1"/>
    </xf>
    <xf numFmtId="4" fontId="3" fillId="2" borderId="4" xfId="0" applyNumberFormat="1" applyFont="1" applyFill="1" applyBorder="1" applyAlignment="1"/>
    <xf numFmtId="4" fontId="3" fillId="2" borderId="3" xfId="0" applyNumberFormat="1" applyFont="1" applyFill="1" applyBorder="1" applyAlignment="1"/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 wrapText="1"/>
    </xf>
    <xf numFmtId="1" fontId="6" fillId="6" borderId="4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1" fontId="6" fillId="7" borderId="2" xfId="0" applyNumberFormat="1" applyFont="1" applyFill="1" applyBorder="1" applyAlignment="1">
      <alignment horizontal="center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6" borderId="2" xfId="0" applyNumberFormat="1" applyFont="1" applyFill="1" applyBorder="1" applyAlignment="1">
      <alignment horizontal="center" vertical="center" wrapText="1"/>
    </xf>
    <xf numFmtId="1" fontId="9" fillId="6" borderId="4" xfId="0" applyNumberFormat="1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left" vertical="center" wrapText="1"/>
    </xf>
    <xf numFmtId="4" fontId="21" fillId="6" borderId="4" xfId="0" applyNumberFormat="1" applyFont="1" applyFill="1" applyBorder="1" applyAlignment="1">
      <alignment horizontal="left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1" fontId="6" fillId="8" borderId="4" xfId="0" applyNumberFormat="1" applyFont="1" applyFill="1" applyBorder="1" applyAlignment="1">
      <alignment horizontal="center" vertical="center" wrapText="1"/>
    </xf>
    <xf numFmtId="0" fontId="6" fillId="6" borderId="4" xfId="0" applyNumberFormat="1" applyFont="1" applyFill="1" applyBorder="1" applyAlignment="1">
      <alignment horizontal="left" vertical="center" wrapText="1"/>
    </xf>
    <xf numFmtId="4" fontId="6" fillId="9" borderId="4" xfId="0" applyNumberFormat="1" applyFont="1" applyFill="1" applyBorder="1" applyAlignment="1">
      <alignment horizontal="left" vertical="center" wrapText="1"/>
    </xf>
    <xf numFmtId="4" fontId="21" fillId="9" borderId="4" xfId="0" applyNumberFormat="1" applyFont="1" applyFill="1" applyBorder="1" applyAlignment="1">
      <alignment horizontal="left" vertical="center" wrapText="1"/>
    </xf>
    <xf numFmtId="4" fontId="21" fillId="8" borderId="4" xfId="0" applyNumberFormat="1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 wrapText="1"/>
    </xf>
    <xf numFmtId="1" fontId="6" fillId="6" borderId="4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1" fontId="6" fillId="7" borderId="2" xfId="0" applyNumberFormat="1" applyFont="1" applyFill="1" applyBorder="1" applyAlignment="1">
      <alignment horizontal="center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6" borderId="2" xfId="0" applyNumberFormat="1" applyFont="1" applyFill="1" applyBorder="1" applyAlignment="1">
      <alignment horizontal="center" vertical="center" wrapText="1"/>
    </xf>
    <xf numFmtId="1" fontId="9" fillId="6" borderId="4" xfId="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left" vertical="center" wrapText="1"/>
    </xf>
    <xf numFmtId="4" fontId="21" fillId="6" borderId="4" xfId="0" applyNumberFormat="1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1" fontId="6" fillId="8" borderId="4" xfId="0" applyNumberFormat="1" applyFont="1" applyFill="1" applyBorder="1" applyAlignment="1">
      <alignment horizontal="center" vertical="center" wrapText="1"/>
    </xf>
    <xf numFmtId="0" fontId="6" fillId="6" borderId="4" xfId="0" applyNumberFormat="1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horizontal="left" vertical="center" wrapText="1"/>
    </xf>
    <xf numFmtId="4" fontId="21" fillId="8" borderId="4" xfId="0" applyNumberFormat="1" applyFont="1" applyFill="1" applyBorder="1" applyAlignment="1">
      <alignment horizontal="left" vertical="center" wrapText="1"/>
    </xf>
    <xf numFmtId="4" fontId="21" fillId="9" borderId="4" xfId="0" applyNumberFormat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/>
    </xf>
    <xf numFmtId="0" fontId="9" fillId="0" borderId="4" xfId="0" quotePrefix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4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3" borderId="2" xfId="0" quotePrefix="1" applyFont="1" applyFill="1" applyBorder="1" applyAlignment="1">
      <alignment horizontal="left" vertical="center" wrapText="1"/>
    </xf>
    <xf numFmtId="0" fontId="9" fillId="3" borderId="4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4" fontId="15" fillId="6" borderId="1" xfId="0" applyNumberFormat="1" applyFont="1" applyFill="1" applyBorder="1" applyAlignment="1">
      <alignment horizontal="center" vertical="center" wrapText="1"/>
    </xf>
    <xf numFmtId="4" fontId="15" fillId="6" borderId="2" xfId="0" applyNumberFormat="1" applyFont="1" applyFill="1" applyBorder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 wrapText="1"/>
    </xf>
    <xf numFmtId="4" fontId="6" fillId="6" borderId="2" xfId="0" applyNumberFormat="1" applyFont="1" applyFill="1" applyBorder="1" applyAlignment="1">
      <alignment vertical="center" wrapText="1"/>
    </xf>
    <xf numFmtId="4" fontId="6" fillId="6" borderId="4" xfId="0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left" vertical="center" wrapText="1"/>
    </xf>
    <xf numFmtId="4" fontId="6" fillId="7" borderId="2" xfId="0" applyNumberFormat="1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horizontal="left" vertical="center" wrapText="1"/>
    </xf>
    <xf numFmtId="4" fontId="21" fillId="8" borderId="1" xfId="0" applyNumberFormat="1" applyFont="1" applyFill="1" applyBorder="1" applyAlignment="1">
      <alignment horizontal="left" vertical="center" wrapText="1"/>
    </xf>
    <xf numFmtId="4" fontId="21" fillId="8" borderId="2" xfId="0" applyNumberFormat="1" applyFont="1" applyFill="1" applyBorder="1" applyAlignment="1">
      <alignment horizontal="left" vertical="center" wrapText="1"/>
    </xf>
    <xf numFmtId="4" fontId="21" fillId="8" borderId="4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left" vertical="center" wrapText="1"/>
    </xf>
    <xf numFmtId="4" fontId="6" fillId="6" borderId="2" xfId="0" applyNumberFormat="1" applyFont="1" applyFill="1" applyBorder="1" applyAlignment="1">
      <alignment horizontal="left" vertical="center" wrapText="1"/>
    </xf>
    <xf numFmtId="4" fontId="6" fillId="6" borderId="4" xfId="0" applyNumberFormat="1" applyFont="1" applyFill="1" applyBorder="1" applyAlignment="1">
      <alignment horizontal="left" vertical="center" wrapText="1"/>
    </xf>
    <xf numFmtId="4" fontId="21" fillId="9" borderId="1" xfId="0" applyNumberFormat="1" applyFont="1" applyFill="1" applyBorder="1" applyAlignment="1">
      <alignment horizontal="left" vertical="center" wrapText="1"/>
    </xf>
    <xf numFmtId="4" fontId="21" fillId="9" borderId="2" xfId="0" applyNumberFormat="1" applyFont="1" applyFill="1" applyBorder="1" applyAlignment="1">
      <alignment horizontal="left" vertical="center" wrapText="1"/>
    </xf>
    <xf numFmtId="4" fontId="21" fillId="9" borderId="4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 wrapText="1"/>
    </xf>
    <xf numFmtId="1" fontId="6" fillId="6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 readingOrder="1"/>
    </xf>
    <xf numFmtId="1" fontId="6" fillId="2" borderId="2" xfId="0" applyNumberFormat="1" applyFont="1" applyFill="1" applyBorder="1" applyAlignment="1">
      <alignment horizontal="center" vertical="center" wrapText="1" readingOrder="1"/>
    </xf>
    <xf numFmtId="1" fontId="6" fillId="2" borderId="4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6" fillId="6" borderId="4" xfId="0" applyNumberFormat="1" applyFont="1" applyFill="1" applyBorder="1" applyAlignment="1">
      <alignment horizontal="left" vertical="center" wrapText="1"/>
    </xf>
    <xf numFmtId="4" fontId="6" fillId="9" borderId="1" xfId="0" applyNumberFormat="1" applyFont="1" applyFill="1" applyBorder="1" applyAlignment="1">
      <alignment horizontal="left" vertical="center"/>
    </xf>
    <xf numFmtId="4" fontId="6" fillId="9" borderId="2" xfId="0" applyNumberFormat="1" applyFont="1" applyFill="1" applyBorder="1" applyAlignment="1">
      <alignment horizontal="left" vertical="center"/>
    </xf>
    <xf numFmtId="4" fontId="6" fillId="9" borderId="4" xfId="0" applyNumberFormat="1" applyFont="1" applyFill="1" applyBorder="1" applyAlignment="1">
      <alignment horizontal="left" vertical="center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1" fontId="6" fillId="8" borderId="4" xfId="0" applyNumberFormat="1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1" fontId="6" fillId="9" borderId="2" xfId="0" applyNumberFormat="1" applyFont="1" applyFill="1" applyBorder="1" applyAlignment="1">
      <alignment horizontal="center" vertical="center" wrapText="1"/>
    </xf>
    <xf numFmtId="1" fontId="6" fillId="9" borderId="4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1" fontId="6" fillId="7" borderId="2" xfId="0" applyNumberFormat="1" applyFont="1" applyFill="1" applyBorder="1" applyAlignment="1">
      <alignment horizontal="center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4" fontId="21" fillId="6" borderId="1" xfId="0" applyNumberFormat="1" applyFont="1" applyFill="1" applyBorder="1" applyAlignment="1">
      <alignment horizontal="left" vertical="center" wrapText="1"/>
    </xf>
    <xf numFmtId="4" fontId="21" fillId="6" borderId="2" xfId="0" applyNumberFormat="1" applyFont="1" applyFill="1" applyBorder="1" applyAlignment="1">
      <alignment horizontal="left" vertical="center" wrapText="1"/>
    </xf>
    <xf numFmtId="4" fontId="21" fillId="6" borderId="4" xfId="0" applyNumberFormat="1" applyFont="1" applyFill="1" applyBorder="1" applyAlignment="1">
      <alignment horizontal="left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1" fontId="6" fillId="5" borderId="4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6" borderId="2" xfId="0" applyNumberFormat="1" applyFont="1" applyFill="1" applyBorder="1" applyAlignment="1">
      <alignment horizontal="center" vertical="center" wrapText="1"/>
    </xf>
    <xf numFmtId="1" fontId="9" fillId="6" borderId="4" xfId="0" applyNumberFormat="1" applyFont="1" applyFill="1" applyBorder="1" applyAlignment="1">
      <alignment horizontal="center" vertical="center" wrapText="1"/>
    </xf>
    <xf numFmtId="1" fontId="6" fillId="10" borderId="1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" fontId="3" fillId="10" borderId="4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6" borderId="3" xfId="0" applyFill="1" applyBorder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4" fontId="6" fillId="6" borderId="1" xfId="0" applyNumberFormat="1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6" fillId="6" borderId="1" xfId="0" applyNumberFormat="1" applyFont="1" applyFill="1" applyBorder="1" applyAlignment="1">
      <alignment horizontal="center" vertical="center"/>
    </xf>
    <xf numFmtId="0" fontId="0" fillId="6" borderId="2" xfId="0" applyNumberFormat="1" applyFill="1" applyBorder="1" applyAlignment="1">
      <alignment horizontal="center" vertical="center"/>
    </xf>
    <xf numFmtId="0" fontId="0" fillId="6" borderId="4" xfId="0" applyNumberForma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activeCell="I10" sqref="I10"/>
    </sheetView>
  </sheetViews>
  <sheetFormatPr defaultRowHeight="15" x14ac:dyDescent="0.25"/>
  <cols>
    <col min="5" max="9" width="25.28515625" customWidth="1"/>
  </cols>
  <sheetData>
    <row r="1" spans="1:9" ht="42" customHeight="1" x14ac:dyDescent="0.25">
      <c r="A1" s="199" t="s">
        <v>300</v>
      </c>
      <c r="B1" s="199"/>
      <c r="C1" s="199"/>
      <c r="D1" s="199"/>
      <c r="E1" s="199"/>
      <c r="F1" s="199"/>
      <c r="G1" s="199"/>
      <c r="H1" s="199"/>
      <c r="I1" s="199"/>
    </row>
    <row r="2" spans="1:9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99" t="s">
        <v>17</v>
      </c>
      <c r="B3" s="199"/>
      <c r="C3" s="199"/>
      <c r="D3" s="199"/>
      <c r="E3" s="199"/>
      <c r="F3" s="199"/>
      <c r="G3" s="199"/>
      <c r="H3" s="199"/>
      <c r="I3" s="200"/>
    </row>
    <row r="4" spans="1:9" ht="18" x14ac:dyDescent="0.25">
      <c r="A4" s="4"/>
      <c r="B4" s="4"/>
      <c r="C4" s="4"/>
      <c r="D4" s="4"/>
      <c r="E4" s="4"/>
      <c r="F4" s="4"/>
      <c r="G4" s="4"/>
      <c r="H4" s="4"/>
      <c r="I4" s="5"/>
    </row>
    <row r="5" spans="1:9" ht="15.75" x14ac:dyDescent="0.25">
      <c r="A5" s="199" t="s">
        <v>23</v>
      </c>
      <c r="B5" s="201"/>
      <c r="C5" s="201"/>
      <c r="D5" s="201"/>
      <c r="E5" s="201"/>
      <c r="F5" s="201"/>
      <c r="G5" s="201"/>
      <c r="H5" s="201"/>
      <c r="I5" s="201"/>
    </row>
    <row r="6" spans="1:9" ht="18" x14ac:dyDescent="0.25">
      <c r="A6" s="1"/>
      <c r="B6" s="2"/>
      <c r="C6" s="2"/>
      <c r="D6" s="2"/>
      <c r="E6" s="6"/>
      <c r="F6" s="7"/>
      <c r="G6" s="7"/>
      <c r="H6" s="7"/>
      <c r="I6" s="7"/>
    </row>
    <row r="7" spans="1:9" x14ac:dyDescent="0.25">
      <c r="A7" s="23"/>
      <c r="B7" s="24"/>
      <c r="C7" s="24"/>
      <c r="D7" s="25"/>
      <c r="E7" s="26"/>
      <c r="F7" s="3" t="s">
        <v>51</v>
      </c>
      <c r="G7" s="3" t="s">
        <v>57</v>
      </c>
      <c r="H7" s="3" t="s">
        <v>58</v>
      </c>
      <c r="I7" s="3" t="s">
        <v>294</v>
      </c>
    </row>
    <row r="8" spans="1:9" ht="15" customHeight="1" x14ac:dyDescent="0.25">
      <c r="A8" s="202" t="s">
        <v>0</v>
      </c>
      <c r="B8" s="203"/>
      <c r="C8" s="203"/>
      <c r="D8" s="203"/>
      <c r="E8" s="204"/>
      <c r="F8" s="56">
        <f>F9+F10</f>
        <v>754483.08</v>
      </c>
      <c r="G8" s="56">
        <f t="shared" ref="G8:I8" si="0">G9+G10</f>
        <v>720801.04</v>
      </c>
      <c r="H8" s="56">
        <f t="shared" si="0"/>
        <v>929568</v>
      </c>
      <c r="I8" s="56">
        <f t="shared" si="0"/>
        <v>1026775.93</v>
      </c>
    </row>
    <row r="9" spans="1:9" ht="15" customHeight="1" x14ac:dyDescent="0.25">
      <c r="A9" s="205" t="s">
        <v>30</v>
      </c>
      <c r="B9" s="206"/>
      <c r="C9" s="206"/>
      <c r="D9" s="206"/>
      <c r="E9" s="207"/>
      <c r="F9" s="57">
        <v>753827.32</v>
      </c>
      <c r="G9" s="57">
        <v>720801.04</v>
      </c>
      <c r="H9" s="57">
        <v>929568</v>
      </c>
      <c r="I9" s="57">
        <v>1026775.93</v>
      </c>
    </row>
    <row r="10" spans="1:9" x14ac:dyDescent="0.25">
      <c r="A10" s="197" t="s">
        <v>31</v>
      </c>
      <c r="B10" s="208"/>
      <c r="C10" s="208"/>
      <c r="D10" s="208"/>
      <c r="E10" s="209"/>
      <c r="F10" s="57">
        <v>655.76</v>
      </c>
      <c r="G10" s="57">
        <v>0</v>
      </c>
      <c r="H10" s="57">
        <v>0</v>
      </c>
      <c r="I10" s="57">
        <v>0</v>
      </c>
    </row>
    <row r="11" spans="1:9" x14ac:dyDescent="0.25">
      <c r="A11" s="30" t="s">
        <v>1</v>
      </c>
      <c r="B11" s="37"/>
      <c r="C11" s="37"/>
      <c r="D11" s="37"/>
      <c r="E11" s="37"/>
      <c r="F11" s="56">
        <f>F12+F13</f>
        <v>709392.97</v>
      </c>
      <c r="G11" s="56">
        <f t="shared" ref="G11:I11" si="1">G12+G13</f>
        <v>721801.04</v>
      </c>
      <c r="H11" s="56">
        <f>H12+H13</f>
        <v>929568</v>
      </c>
      <c r="I11" s="56">
        <f t="shared" si="1"/>
        <v>1026775.93</v>
      </c>
    </row>
    <row r="12" spans="1:9" ht="15" customHeight="1" x14ac:dyDescent="0.25">
      <c r="A12" s="210" t="s">
        <v>32</v>
      </c>
      <c r="B12" s="211"/>
      <c r="C12" s="211"/>
      <c r="D12" s="211"/>
      <c r="E12" s="212"/>
      <c r="F12" s="57">
        <v>706781.36</v>
      </c>
      <c r="G12" s="57">
        <v>699639.79</v>
      </c>
      <c r="H12" s="57">
        <v>926268</v>
      </c>
      <c r="I12" s="57">
        <v>957992.18</v>
      </c>
    </row>
    <row r="13" spans="1:9" x14ac:dyDescent="0.25">
      <c r="A13" s="197" t="s">
        <v>33</v>
      </c>
      <c r="B13" s="208"/>
      <c r="C13" s="208"/>
      <c r="D13" s="208"/>
      <c r="E13" s="209"/>
      <c r="F13" s="57">
        <v>2611.61</v>
      </c>
      <c r="G13" s="57">
        <v>22161.25</v>
      </c>
      <c r="H13" s="57">
        <v>3300</v>
      </c>
      <c r="I13" s="57">
        <v>68783.75</v>
      </c>
    </row>
    <row r="14" spans="1:9" ht="15" customHeight="1" x14ac:dyDescent="0.25">
      <c r="A14" s="213" t="s">
        <v>43</v>
      </c>
      <c r="B14" s="214"/>
      <c r="C14" s="214"/>
      <c r="D14" s="214"/>
      <c r="E14" s="215"/>
      <c r="F14" s="56">
        <f>F8-F11</f>
        <v>45090.109999999986</v>
      </c>
      <c r="G14" s="56">
        <f t="shared" ref="G14:I14" si="2">G8-G11</f>
        <v>-1000</v>
      </c>
      <c r="H14" s="56">
        <f>H8-H11</f>
        <v>0</v>
      </c>
      <c r="I14" s="56">
        <v>0</v>
      </c>
    </row>
    <row r="15" spans="1:9" ht="18" x14ac:dyDescent="0.25">
      <c r="A15" s="4"/>
      <c r="B15" s="19"/>
      <c r="C15" s="19"/>
      <c r="D15" s="19"/>
      <c r="E15" s="19"/>
      <c r="F15" s="19"/>
      <c r="G15" s="19"/>
      <c r="H15" s="20"/>
      <c r="I15" s="20"/>
    </row>
    <row r="16" spans="1:9" ht="15.75" x14ac:dyDescent="0.25">
      <c r="A16" s="199" t="s">
        <v>24</v>
      </c>
      <c r="B16" s="201"/>
      <c r="C16" s="201"/>
      <c r="D16" s="201"/>
      <c r="E16" s="201"/>
      <c r="F16" s="201"/>
      <c r="G16" s="201"/>
      <c r="H16" s="201"/>
      <c r="I16" s="201"/>
    </row>
    <row r="17" spans="1:9" ht="18" x14ac:dyDescent="0.25">
      <c r="A17" s="4"/>
      <c r="B17" s="19"/>
      <c r="C17" s="19"/>
      <c r="D17" s="19"/>
      <c r="E17" s="19"/>
      <c r="F17" s="19"/>
      <c r="G17" s="19"/>
      <c r="H17" s="20"/>
      <c r="I17" s="20"/>
    </row>
    <row r="18" spans="1:9" ht="25.5" x14ac:dyDescent="0.25">
      <c r="A18" s="23"/>
      <c r="B18" s="24"/>
      <c r="C18" s="24"/>
      <c r="D18" s="25"/>
      <c r="E18" s="26"/>
      <c r="F18" s="3" t="s">
        <v>51</v>
      </c>
      <c r="G18" s="3" t="s">
        <v>57</v>
      </c>
      <c r="H18" s="3" t="s">
        <v>58</v>
      </c>
      <c r="I18" s="3" t="s">
        <v>59</v>
      </c>
    </row>
    <row r="19" spans="1:9" x14ac:dyDescent="0.25">
      <c r="A19" s="197" t="s">
        <v>34</v>
      </c>
      <c r="B19" s="198"/>
      <c r="C19" s="198"/>
      <c r="D19" s="198"/>
      <c r="E19" s="198"/>
      <c r="F19" s="28"/>
      <c r="G19" s="28"/>
      <c r="H19" s="28"/>
      <c r="I19" s="28"/>
    </row>
    <row r="20" spans="1:9" x14ac:dyDescent="0.25">
      <c r="A20" s="197" t="s">
        <v>35</v>
      </c>
      <c r="B20" s="198"/>
      <c r="C20" s="198"/>
      <c r="D20" s="198"/>
      <c r="E20" s="198"/>
      <c r="F20" s="28"/>
      <c r="G20" s="28"/>
      <c r="H20" s="28"/>
      <c r="I20" s="28"/>
    </row>
    <row r="21" spans="1:9" x14ac:dyDescent="0.25">
      <c r="A21" s="213" t="s">
        <v>2</v>
      </c>
      <c r="B21" s="218"/>
      <c r="C21" s="218"/>
      <c r="D21" s="218"/>
      <c r="E21" s="218"/>
      <c r="F21" s="27">
        <f>F19-F20</f>
        <v>0</v>
      </c>
      <c r="G21" s="27">
        <f t="shared" ref="G21:I21" si="3">G19-G20</f>
        <v>0</v>
      </c>
      <c r="H21" s="27">
        <f t="shared" si="3"/>
        <v>0</v>
      </c>
      <c r="I21" s="27">
        <f t="shared" si="3"/>
        <v>0</v>
      </c>
    </row>
    <row r="22" spans="1:9" x14ac:dyDescent="0.25">
      <c r="A22" s="213" t="s">
        <v>44</v>
      </c>
      <c r="B22" s="218"/>
      <c r="C22" s="218"/>
      <c r="D22" s="218"/>
      <c r="E22" s="218"/>
      <c r="F22" s="27">
        <v>0</v>
      </c>
      <c r="G22" s="27">
        <f>G14+G21</f>
        <v>-1000</v>
      </c>
      <c r="H22" s="27">
        <f>H14+H21</f>
        <v>0</v>
      </c>
      <c r="I22" s="27">
        <f>I14+I21</f>
        <v>0</v>
      </c>
    </row>
    <row r="23" spans="1:9" ht="18" x14ac:dyDescent="0.25">
      <c r="A23" s="18"/>
      <c r="B23" s="19"/>
      <c r="C23" s="19"/>
      <c r="D23" s="19"/>
      <c r="E23" s="19"/>
      <c r="F23" s="19"/>
      <c r="G23" s="19"/>
      <c r="H23" s="20"/>
      <c r="I23" s="20"/>
    </row>
    <row r="24" spans="1:9" ht="15.75" x14ac:dyDescent="0.25">
      <c r="A24" s="199" t="s">
        <v>45</v>
      </c>
      <c r="B24" s="201"/>
      <c r="C24" s="201"/>
      <c r="D24" s="201"/>
      <c r="E24" s="201"/>
      <c r="F24" s="201"/>
      <c r="G24" s="201"/>
      <c r="H24" s="201"/>
      <c r="I24" s="201"/>
    </row>
    <row r="25" spans="1:9" ht="15.75" x14ac:dyDescent="0.25">
      <c r="A25" s="35"/>
      <c r="B25" s="36"/>
      <c r="C25" s="36"/>
      <c r="D25" s="36"/>
      <c r="E25" s="36"/>
      <c r="F25" s="36"/>
      <c r="G25" s="36"/>
      <c r="H25" s="36"/>
      <c r="I25" s="36"/>
    </row>
    <row r="26" spans="1:9" ht="25.5" x14ac:dyDescent="0.25">
      <c r="A26" s="23"/>
      <c r="B26" s="24"/>
      <c r="C26" s="24"/>
      <c r="D26" s="25"/>
      <c r="E26" s="26"/>
      <c r="F26" s="3" t="s">
        <v>51</v>
      </c>
      <c r="G26" s="3" t="s">
        <v>57</v>
      </c>
      <c r="H26" s="3" t="s">
        <v>58</v>
      </c>
      <c r="I26" s="3" t="s">
        <v>59</v>
      </c>
    </row>
    <row r="27" spans="1:9" ht="15" customHeight="1" x14ac:dyDescent="0.25">
      <c r="A27" s="219" t="s">
        <v>46</v>
      </c>
      <c r="B27" s="220"/>
      <c r="C27" s="220"/>
      <c r="D27" s="220"/>
      <c r="E27" s="221"/>
      <c r="F27" s="38">
        <v>0</v>
      </c>
      <c r="G27" s="38">
        <v>0</v>
      </c>
      <c r="H27" s="38">
        <v>0</v>
      </c>
      <c r="I27" s="38">
        <v>0</v>
      </c>
    </row>
    <row r="28" spans="1:9" ht="15" customHeight="1" x14ac:dyDescent="0.25">
      <c r="A28" s="213" t="s">
        <v>47</v>
      </c>
      <c r="B28" s="218"/>
      <c r="C28" s="218"/>
      <c r="D28" s="218"/>
      <c r="E28" s="218"/>
      <c r="F28" s="39">
        <f>F22+F27</f>
        <v>0</v>
      </c>
      <c r="G28" s="39">
        <f t="shared" ref="G28:I28" si="4">G22+G27</f>
        <v>-1000</v>
      </c>
      <c r="H28" s="39">
        <f t="shared" si="4"/>
        <v>0</v>
      </c>
      <c r="I28" s="39">
        <f t="shared" si="4"/>
        <v>0</v>
      </c>
    </row>
    <row r="29" spans="1:9" ht="45" customHeight="1" x14ac:dyDescent="0.25">
      <c r="A29" s="202" t="s">
        <v>48</v>
      </c>
      <c r="B29" s="203"/>
      <c r="C29" s="203"/>
      <c r="D29" s="203"/>
      <c r="E29" s="204"/>
      <c r="F29" s="39">
        <f>F14+F21+F27-F28</f>
        <v>45090.109999999986</v>
      </c>
      <c r="G29" s="39">
        <f>G14+G21+G27-G28</f>
        <v>0</v>
      </c>
      <c r="H29" s="39">
        <f>H14+H21+H27-H28</f>
        <v>0</v>
      </c>
      <c r="I29" s="39">
        <f>I14+I21+I27-I28</f>
        <v>0</v>
      </c>
    </row>
    <row r="30" spans="1:9" ht="15.75" x14ac:dyDescent="0.25">
      <c r="A30" s="40"/>
      <c r="B30" s="41"/>
      <c r="C30" s="41"/>
      <c r="D30" s="41"/>
      <c r="E30" s="41"/>
      <c r="F30" s="41"/>
      <c r="G30" s="41"/>
      <c r="H30" s="41"/>
      <c r="I30" s="41"/>
    </row>
    <row r="31" spans="1:9" ht="15.75" x14ac:dyDescent="0.25">
      <c r="A31" s="222" t="s">
        <v>42</v>
      </c>
      <c r="B31" s="222"/>
      <c r="C31" s="222"/>
      <c r="D31" s="222"/>
      <c r="E31" s="222"/>
      <c r="F31" s="222"/>
      <c r="G31" s="222"/>
      <c r="H31" s="222"/>
      <c r="I31" s="222"/>
    </row>
    <row r="32" spans="1:9" ht="18" x14ac:dyDescent="0.25">
      <c r="A32" s="42"/>
      <c r="B32" s="43"/>
      <c r="C32" s="43"/>
      <c r="D32" s="43"/>
      <c r="E32" s="43"/>
      <c r="F32" s="43"/>
      <c r="G32" s="43"/>
      <c r="H32" s="44"/>
      <c r="I32" s="44"/>
    </row>
    <row r="33" spans="1:9" ht="25.5" x14ac:dyDescent="0.25">
      <c r="A33" s="45"/>
      <c r="B33" s="46"/>
      <c r="C33" s="46"/>
      <c r="D33" s="47"/>
      <c r="E33" s="48"/>
      <c r="F33" s="49" t="s">
        <v>51</v>
      </c>
      <c r="G33" s="49" t="s">
        <v>57</v>
      </c>
      <c r="H33" s="49" t="s">
        <v>58</v>
      </c>
      <c r="I33" s="49" t="s">
        <v>59</v>
      </c>
    </row>
    <row r="34" spans="1:9" x14ac:dyDescent="0.25">
      <c r="A34" s="219" t="s">
        <v>46</v>
      </c>
      <c r="B34" s="220"/>
      <c r="C34" s="220"/>
      <c r="D34" s="220"/>
      <c r="E34" s="221"/>
      <c r="F34" s="38">
        <v>0</v>
      </c>
      <c r="G34" s="38">
        <f>F37</f>
        <v>0</v>
      </c>
      <c r="H34" s="38">
        <f>G37</f>
        <v>0</v>
      </c>
      <c r="I34" s="38">
        <f>H37</f>
        <v>0</v>
      </c>
    </row>
    <row r="35" spans="1:9" ht="28.5" customHeight="1" x14ac:dyDescent="0.25">
      <c r="A35" s="219" t="s">
        <v>49</v>
      </c>
      <c r="B35" s="220"/>
      <c r="C35" s="220"/>
      <c r="D35" s="220"/>
      <c r="E35" s="221"/>
      <c r="F35" s="38">
        <v>0</v>
      </c>
      <c r="G35" s="38">
        <v>0</v>
      </c>
      <c r="H35" s="38">
        <v>0</v>
      </c>
      <c r="I35" s="38">
        <v>0</v>
      </c>
    </row>
    <row r="36" spans="1:9" x14ac:dyDescent="0.25">
      <c r="A36" s="219" t="s">
        <v>50</v>
      </c>
      <c r="B36" s="223"/>
      <c r="C36" s="223"/>
      <c r="D36" s="223"/>
      <c r="E36" s="224"/>
      <c r="F36" s="38">
        <v>0</v>
      </c>
      <c r="G36" s="38">
        <v>0</v>
      </c>
      <c r="H36" s="38">
        <v>0</v>
      </c>
      <c r="I36" s="38">
        <v>0</v>
      </c>
    </row>
    <row r="37" spans="1:9" ht="15" customHeight="1" x14ac:dyDescent="0.25">
      <c r="A37" s="213" t="s">
        <v>47</v>
      </c>
      <c r="B37" s="218"/>
      <c r="C37" s="218"/>
      <c r="D37" s="218"/>
      <c r="E37" s="218"/>
      <c r="F37" s="29">
        <f>F34-F35+F36</f>
        <v>0</v>
      </c>
      <c r="G37" s="29">
        <f t="shared" ref="G37:I37" si="5">G34-G35+G36</f>
        <v>0</v>
      </c>
      <c r="H37" s="29">
        <f t="shared" si="5"/>
        <v>0</v>
      </c>
      <c r="I37" s="29">
        <f t="shared" si="5"/>
        <v>0</v>
      </c>
    </row>
    <row r="38" spans="1:9" ht="17.25" customHeight="1" x14ac:dyDescent="0.25"/>
    <row r="39" spans="1:9" x14ac:dyDescent="0.25">
      <c r="A39" s="216"/>
      <c r="B39" s="217"/>
      <c r="C39" s="217"/>
      <c r="D39" s="217"/>
      <c r="E39" s="217"/>
      <c r="F39" s="217"/>
      <c r="G39" s="217"/>
      <c r="H39" s="217"/>
      <c r="I39" s="217"/>
    </row>
    <row r="40" spans="1:9" ht="9" customHeight="1" x14ac:dyDescent="0.25"/>
  </sheetData>
  <mergeCells count="24">
    <mergeCell ref="A39:I39"/>
    <mergeCell ref="A21:E21"/>
    <mergeCell ref="A22:E22"/>
    <mergeCell ref="A24:I24"/>
    <mergeCell ref="A27:E27"/>
    <mergeCell ref="A28:E28"/>
    <mergeCell ref="A29:E29"/>
    <mergeCell ref="A31:I31"/>
    <mergeCell ref="A34:E34"/>
    <mergeCell ref="A35:E35"/>
    <mergeCell ref="A36:E36"/>
    <mergeCell ref="A37:E37"/>
    <mergeCell ref="A20:E20"/>
    <mergeCell ref="A1:I1"/>
    <mergeCell ref="A3:I3"/>
    <mergeCell ref="A5:I5"/>
    <mergeCell ref="A8:E8"/>
    <mergeCell ref="A9:E9"/>
    <mergeCell ref="A10:E10"/>
    <mergeCell ref="A12:E12"/>
    <mergeCell ref="A13:E13"/>
    <mergeCell ref="A14:E14"/>
    <mergeCell ref="A16:I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opLeftCell="A7" workbookViewId="0">
      <selection activeCell="F13" sqref="F13"/>
    </sheetView>
  </sheetViews>
  <sheetFormatPr defaultRowHeight="15" x14ac:dyDescent="0.25"/>
  <cols>
    <col min="1" max="1" width="11.42578125" customWidth="1"/>
    <col min="2" max="2" width="26.85546875" customWidth="1"/>
    <col min="3" max="6" width="23.42578125" customWidth="1"/>
  </cols>
  <sheetData>
    <row r="1" spans="1:6" ht="42" customHeight="1" x14ac:dyDescent="0.25">
      <c r="A1" s="199" t="s">
        <v>298</v>
      </c>
      <c r="B1" s="199"/>
      <c r="C1" s="199"/>
      <c r="D1" s="199"/>
      <c r="E1" s="199"/>
      <c r="F1" s="19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99" t="s">
        <v>17</v>
      </c>
      <c r="B3" s="199"/>
      <c r="C3" s="199"/>
      <c r="D3" s="199"/>
      <c r="E3" s="199"/>
      <c r="F3" s="199"/>
    </row>
    <row r="4" spans="1:6" ht="18" x14ac:dyDescent="0.25">
      <c r="A4" s="4"/>
      <c r="B4" s="4"/>
      <c r="C4" s="4"/>
      <c r="D4" s="4"/>
      <c r="E4" s="4"/>
      <c r="F4" s="5"/>
    </row>
    <row r="5" spans="1:6" ht="18" customHeight="1" x14ac:dyDescent="0.25">
      <c r="A5" s="199" t="s">
        <v>4</v>
      </c>
      <c r="B5" s="199"/>
      <c r="C5" s="199"/>
      <c r="D5" s="199"/>
      <c r="E5" s="199"/>
      <c r="F5" s="199"/>
    </row>
    <row r="6" spans="1:6" ht="18" x14ac:dyDescent="0.25">
      <c r="A6" s="4"/>
      <c r="B6" s="4"/>
      <c r="C6" s="4"/>
      <c r="D6" s="4"/>
      <c r="E6" s="4"/>
      <c r="F6" s="5"/>
    </row>
    <row r="7" spans="1:6" ht="15.75" customHeight="1" x14ac:dyDescent="0.25">
      <c r="A7" s="199" t="s">
        <v>52</v>
      </c>
      <c r="B7" s="199"/>
      <c r="C7" s="199"/>
      <c r="D7" s="199"/>
      <c r="E7" s="199"/>
      <c r="F7" s="199"/>
    </row>
    <row r="8" spans="1:6" ht="18" x14ac:dyDescent="0.25">
      <c r="A8" s="4"/>
      <c r="B8" s="4"/>
      <c r="C8" s="4"/>
      <c r="D8" s="4"/>
      <c r="E8" s="4"/>
      <c r="F8" s="5"/>
    </row>
    <row r="9" spans="1:6" ht="25.5" x14ac:dyDescent="0.25">
      <c r="A9" s="17" t="s">
        <v>60</v>
      </c>
      <c r="B9" s="16" t="s">
        <v>3</v>
      </c>
      <c r="C9" s="16" t="s">
        <v>51</v>
      </c>
      <c r="D9" s="17" t="s">
        <v>57</v>
      </c>
      <c r="E9" s="17" t="s">
        <v>58</v>
      </c>
      <c r="F9" s="17" t="s">
        <v>294</v>
      </c>
    </row>
    <row r="10" spans="1:6" x14ac:dyDescent="0.25">
      <c r="A10" s="32"/>
      <c r="B10" s="31" t="s">
        <v>62</v>
      </c>
      <c r="C10" s="120">
        <f>C11+C17</f>
        <v>754483.08</v>
      </c>
      <c r="D10" s="74">
        <f>D11</f>
        <v>720801.03999999992</v>
      </c>
      <c r="E10" s="74">
        <f>E11</f>
        <v>929568</v>
      </c>
      <c r="F10" s="74">
        <f>F11</f>
        <v>1026775.9299999999</v>
      </c>
    </row>
    <row r="11" spans="1:6" ht="15.75" customHeight="1" x14ac:dyDescent="0.25">
      <c r="A11" s="10">
        <v>6</v>
      </c>
      <c r="B11" s="10" t="s">
        <v>6</v>
      </c>
      <c r="C11" s="72">
        <f>C12+C13+C14+C15+C16</f>
        <v>753827.32</v>
      </c>
      <c r="D11" s="84">
        <f>D12+D13+D14+D15+D16</f>
        <v>720801.03999999992</v>
      </c>
      <c r="E11" s="84">
        <f>E12+E13+E14+E15+E16</f>
        <v>929568</v>
      </c>
      <c r="F11" s="84">
        <f>F12+F13+F14+F15+F16+F17</f>
        <v>1026775.9299999999</v>
      </c>
    </row>
    <row r="12" spans="1:6" ht="38.25" x14ac:dyDescent="0.25">
      <c r="A12" s="50">
        <v>63</v>
      </c>
      <c r="B12" s="14" t="s">
        <v>26</v>
      </c>
      <c r="C12" s="64">
        <v>640905.63</v>
      </c>
      <c r="D12" s="67">
        <v>643456.31999999995</v>
      </c>
      <c r="E12" s="67">
        <v>829100</v>
      </c>
      <c r="F12" s="67">
        <v>829492.75</v>
      </c>
    </row>
    <row r="13" spans="1:6" x14ac:dyDescent="0.25">
      <c r="A13" s="52">
        <v>64</v>
      </c>
      <c r="B13" s="63" t="s">
        <v>69</v>
      </c>
      <c r="C13" s="64">
        <v>6.42</v>
      </c>
      <c r="D13" s="67">
        <v>0</v>
      </c>
      <c r="E13" s="67">
        <v>0</v>
      </c>
      <c r="F13" s="67">
        <v>0</v>
      </c>
    </row>
    <row r="14" spans="1:6" ht="54" customHeight="1" x14ac:dyDescent="0.25">
      <c r="A14" s="52">
        <v>65</v>
      </c>
      <c r="B14" s="71" t="s">
        <v>70</v>
      </c>
      <c r="C14" s="69">
        <v>7394.48</v>
      </c>
      <c r="D14" s="68">
        <v>7013.27</v>
      </c>
      <c r="E14" s="67">
        <v>22000</v>
      </c>
      <c r="F14" s="67">
        <v>22025</v>
      </c>
    </row>
    <row r="15" spans="1:6" ht="54" customHeight="1" x14ac:dyDescent="0.25">
      <c r="A15" s="52">
        <v>66</v>
      </c>
      <c r="B15" s="71" t="s">
        <v>71</v>
      </c>
      <c r="C15" s="70">
        <v>86.2</v>
      </c>
      <c r="D15" s="68">
        <v>132.72</v>
      </c>
      <c r="E15" s="67">
        <v>0</v>
      </c>
      <c r="F15" s="67">
        <v>0</v>
      </c>
    </row>
    <row r="16" spans="1:6" ht="38.25" x14ac:dyDescent="0.25">
      <c r="A16" s="52">
        <v>67</v>
      </c>
      <c r="B16" s="14" t="s">
        <v>28</v>
      </c>
      <c r="C16" s="64">
        <v>105434.59</v>
      </c>
      <c r="D16" s="67">
        <v>70198.73</v>
      </c>
      <c r="E16" s="67">
        <v>78468</v>
      </c>
      <c r="F16" s="67">
        <v>175258.18</v>
      </c>
    </row>
    <row r="17" spans="1:6" ht="25.5" x14ac:dyDescent="0.25">
      <c r="A17" s="13">
        <v>7</v>
      </c>
      <c r="B17" s="21" t="s">
        <v>7</v>
      </c>
      <c r="C17" s="72">
        <f>C18</f>
        <v>655.76</v>
      </c>
      <c r="D17" s="84">
        <f>D18</f>
        <v>0</v>
      </c>
      <c r="E17" s="84">
        <f>E18</f>
        <v>0</v>
      </c>
      <c r="F17" s="84">
        <f>F18</f>
        <v>0</v>
      </c>
    </row>
    <row r="18" spans="1:6" ht="25.5" x14ac:dyDescent="0.25">
      <c r="A18" s="50">
        <v>72</v>
      </c>
      <c r="B18" s="22" t="s">
        <v>25</v>
      </c>
      <c r="C18" s="64">
        <v>655.76</v>
      </c>
      <c r="D18" s="67">
        <v>0</v>
      </c>
      <c r="E18" s="67">
        <v>0</v>
      </c>
      <c r="F18" s="67">
        <v>0</v>
      </c>
    </row>
    <row r="19" spans="1:6" x14ac:dyDescent="0.25">
      <c r="A19" s="51" t="s">
        <v>27</v>
      </c>
      <c r="B19" s="12"/>
      <c r="C19" s="64"/>
      <c r="D19" s="67"/>
      <c r="E19" s="67"/>
      <c r="F19" s="67"/>
    </row>
    <row r="20" spans="1:6" x14ac:dyDescent="0.25">
      <c r="C20" s="58"/>
      <c r="D20" s="58"/>
      <c r="E20" s="58"/>
      <c r="F20" s="58"/>
    </row>
    <row r="21" spans="1:6" x14ac:dyDescent="0.25">
      <c r="C21" s="58"/>
      <c r="D21" s="58"/>
      <c r="E21" s="58"/>
      <c r="F21" s="58"/>
    </row>
    <row r="22" spans="1:6" ht="18" x14ac:dyDescent="0.25">
      <c r="A22" s="4"/>
      <c r="B22" s="4"/>
      <c r="C22" s="59"/>
      <c r="D22" s="59"/>
      <c r="E22" s="59"/>
      <c r="F22" s="60"/>
    </row>
    <row r="23" spans="1:6" x14ac:dyDescent="0.25">
      <c r="A23" s="17" t="s">
        <v>5</v>
      </c>
      <c r="B23" s="16" t="s">
        <v>8</v>
      </c>
      <c r="C23" s="61" t="s">
        <v>51</v>
      </c>
      <c r="D23" s="62" t="s">
        <v>57</v>
      </c>
      <c r="E23" s="62" t="s">
        <v>58</v>
      </c>
      <c r="F23" s="62" t="s">
        <v>295</v>
      </c>
    </row>
    <row r="24" spans="1:6" x14ac:dyDescent="0.25">
      <c r="A24" s="32"/>
      <c r="B24" s="31" t="s">
        <v>61</v>
      </c>
      <c r="C24" s="120">
        <f>C25+C31</f>
        <v>709392.97</v>
      </c>
      <c r="D24" s="74">
        <f>D25+D31</f>
        <v>721801.04</v>
      </c>
      <c r="E24" s="74">
        <f>E25+E31</f>
        <v>929568</v>
      </c>
      <c r="F24" s="74">
        <f>F25+F31</f>
        <v>1026775.9299999999</v>
      </c>
    </row>
    <row r="25" spans="1:6" ht="15.75" customHeight="1" x14ac:dyDescent="0.25">
      <c r="A25" s="10">
        <v>3</v>
      </c>
      <c r="B25" s="10" t="s">
        <v>9</v>
      </c>
      <c r="C25" s="72">
        <f>C26+C27+C28+C29+C30</f>
        <v>706781.36</v>
      </c>
      <c r="D25" s="84">
        <f>D26+D27+D28+D29+D30</f>
        <v>699639.79</v>
      </c>
      <c r="E25" s="84">
        <f>E26+E27+E28+E29+E30</f>
        <v>926268</v>
      </c>
      <c r="F25" s="84">
        <f>F26+F27+F28+F29+F30</f>
        <v>957992.17999999993</v>
      </c>
    </row>
    <row r="26" spans="1:6" ht="15.75" customHeight="1" x14ac:dyDescent="0.25">
      <c r="A26" s="50">
        <v>31</v>
      </c>
      <c r="B26" s="14" t="s">
        <v>10</v>
      </c>
      <c r="C26" s="64">
        <v>588090.78</v>
      </c>
      <c r="D26" s="67">
        <v>574680</v>
      </c>
      <c r="E26" s="67">
        <v>782600</v>
      </c>
      <c r="F26" s="67">
        <v>789125.08</v>
      </c>
    </row>
    <row r="27" spans="1:6" x14ac:dyDescent="0.25">
      <c r="A27" s="52">
        <v>32</v>
      </c>
      <c r="B27" s="11" t="s">
        <v>20</v>
      </c>
      <c r="C27" s="64">
        <v>106606.84</v>
      </c>
      <c r="D27" s="67">
        <v>107146.25</v>
      </c>
      <c r="E27" s="67">
        <v>127968</v>
      </c>
      <c r="F27" s="67">
        <v>152412</v>
      </c>
    </row>
    <row r="28" spans="1:6" x14ac:dyDescent="0.25">
      <c r="A28" s="52">
        <v>34</v>
      </c>
      <c r="B28" s="11" t="s">
        <v>72</v>
      </c>
      <c r="C28" s="64">
        <v>762.39</v>
      </c>
      <c r="D28" s="67">
        <v>600</v>
      </c>
      <c r="E28" s="67">
        <v>700</v>
      </c>
      <c r="F28" s="67">
        <v>800</v>
      </c>
    </row>
    <row r="29" spans="1:6" ht="26.25" customHeight="1" x14ac:dyDescent="0.25">
      <c r="A29" s="52">
        <v>37</v>
      </c>
      <c r="B29" s="71" t="s">
        <v>73</v>
      </c>
      <c r="C29" s="64">
        <v>10950.74</v>
      </c>
      <c r="D29" s="67">
        <v>16857.48</v>
      </c>
      <c r="E29" s="67">
        <v>15000</v>
      </c>
      <c r="F29" s="67">
        <v>15262.35</v>
      </c>
    </row>
    <row r="30" spans="1:6" ht="26.25" customHeight="1" x14ac:dyDescent="0.25">
      <c r="A30" s="52">
        <v>38</v>
      </c>
      <c r="B30" s="71" t="s">
        <v>74</v>
      </c>
      <c r="C30" s="64">
        <v>370.61</v>
      </c>
      <c r="D30" s="67">
        <v>356.06</v>
      </c>
      <c r="E30" s="67">
        <v>0</v>
      </c>
      <c r="F30" s="67">
        <v>392.75</v>
      </c>
    </row>
    <row r="31" spans="1:6" ht="25.5" x14ac:dyDescent="0.25">
      <c r="A31" s="13">
        <v>4</v>
      </c>
      <c r="B31" s="21" t="s">
        <v>11</v>
      </c>
      <c r="C31" s="72">
        <f>C32</f>
        <v>2611.61</v>
      </c>
      <c r="D31" s="84">
        <f>D32</f>
        <v>22161.25</v>
      </c>
      <c r="E31" s="84">
        <f>E32</f>
        <v>3300</v>
      </c>
      <c r="F31" s="84">
        <v>68783.75</v>
      </c>
    </row>
    <row r="32" spans="1:6" ht="38.25" x14ac:dyDescent="0.25">
      <c r="A32" s="50">
        <v>42</v>
      </c>
      <c r="B32" s="22" t="s">
        <v>12</v>
      </c>
      <c r="C32" s="64">
        <v>2611.61</v>
      </c>
      <c r="D32" s="67">
        <v>22161.25</v>
      </c>
      <c r="E32" s="67">
        <v>3300</v>
      </c>
      <c r="F32" s="67">
        <v>75983.75</v>
      </c>
    </row>
    <row r="33" spans="1:6" x14ac:dyDescent="0.25">
      <c r="A33" s="51" t="s">
        <v>27</v>
      </c>
      <c r="B33" s="12"/>
      <c r="C33" s="64"/>
      <c r="D33" s="67"/>
      <c r="E33" s="67"/>
      <c r="F33" s="67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16" workbookViewId="0">
      <selection activeCell="E38" sqref="E38"/>
    </sheetView>
  </sheetViews>
  <sheetFormatPr defaultRowHeight="15" x14ac:dyDescent="0.25"/>
  <cols>
    <col min="1" max="5" width="25.28515625" customWidth="1"/>
  </cols>
  <sheetData>
    <row r="1" spans="1:5" ht="42" customHeight="1" x14ac:dyDescent="0.25">
      <c r="A1" s="199" t="s">
        <v>297</v>
      </c>
      <c r="B1" s="199"/>
      <c r="C1" s="199"/>
      <c r="D1" s="199"/>
      <c r="E1" s="199"/>
    </row>
    <row r="2" spans="1:5" ht="18" customHeight="1" x14ac:dyDescent="0.25">
      <c r="A2" s="4"/>
      <c r="B2" s="4"/>
      <c r="C2" s="4"/>
      <c r="D2" s="4"/>
      <c r="E2" s="4"/>
    </row>
    <row r="3" spans="1:5" ht="15.75" customHeight="1" x14ac:dyDescent="0.25">
      <c r="A3" s="199" t="s">
        <v>17</v>
      </c>
      <c r="B3" s="199"/>
      <c r="C3" s="199"/>
      <c r="D3" s="199"/>
      <c r="E3" s="199"/>
    </row>
    <row r="4" spans="1:5" ht="18" x14ac:dyDescent="0.25">
      <c r="B4" s="4"/>
      <c r="C4" s="4"/>
      <c r="D4" s="4"/>
      <c r="E4" s="5"/>
    </row>
    <row r="5" spans="1:5" ht="18" customHeight="1" x14ac:dyDescent="0.25">
      <c r="A5" s="199" t="s">
        <v>4</v>
      </c>
      <c r="B5" s="199"/>
      <c r="C5" s="199"/>
      <c r="D5" s="199"/>
      <c r="E5" s="199"/>
    </row>
    <row r="6" spans="1:5" ht="18" x14ac:dyDescent="0.25">
      <c r="A6" s="4"/>
      <c r="B6" s="4"/>
      <c r="C6" s="4"/>
      <c r="D6" s="4"/>
      <c r="E6" s="5"/>
    </row>
    <row r="7" spans="1:5" ht="15.75" customHeight="1" x14ac:dyDescent="0.25">
      <c r="A7" s="199" t="s">
        <v>53</v>
      </c>
      <c r="B7" s="199"/>
      <c r="C7" s="199"/>
      <c r="D7" s="199"/>
      <c r="E7" s="199"/>
    </row>
    <row r="8" spans="1:5" ht="18" x14ac:dyDescent="0.25">
      <c r="A8" s="4"/>
      <c r="B8" s="4"/>
      <c r="C8" s="4"/>
      <c r="D8" s="4"/>
      <c r="E8" s="5"/>
    </row>
    <row r="9" spans="1:5" x14ac:dyDescent="0.25">
      <c r="A9" s="17" t="s">
        <v>68</v>
      </c>
      <c r="B9" s="16" t="s">
        <v>51</v>
      </c>
      <c r="C9" s="17" t="s">
        <v>57</v>
      </c>
      <c r="D9" s="17" t="s">
        <v>58</v>
      </c>
      <c r="E9" s="17" t="s">
        <v>294</v>
      </c>
    </row>
    <row r="10" spans="1:5" x14ac:dyDescent="0.25">
      <c r="A10" s="33" t="s">
        <v>62</v>
      </c>
      <c r="B10" s="120">
        <f>B11+B15+B17+B19+B22+B24</f>
        <v>754483.08</v>
      </c>
      <c r="C10" s="74">
        <f>C11+C15+C17+C19+C22</f>
        <v>720801.03999999992</v>
      </c>
      <c r="D10" s="74">
        <f>D11+D17+D19</f>
        <v>929568</v>
      </c>
      <c r="E10" s="74">
        <f>E11+E17+E19</f>
        <v>1026775.9299999999</v>
      </c>
    </row>
    <row r="11" spans="1:5" x14ac:dyDescent="0.25">
      <c r="A11" s="33" t="s">
        <v>82</v>
      </c>
      <c r="B11" s="120">
        <f>B12+B13+B14</f>
        <v>105434.59000000001</v>
      </c>
      <c r="C11" s="74">
        <f>C12+C13+C14</f>
        <v>70198.73</v>
      </c>
      <c r="D11" s="74">
        <f>D12+D13+D14</f>
        <v>78468</v>
      </c>
      <c r="E11" s="74">
        <f>E12+E13+E14</f>
        <v>175258.18</v>
      </c>
    </row>
    <row r="12" spans="1:5" x14ac:dyDescent="0.25">
      <c r="A12" s="22" t="s">
        <v>75</v>
      </c>
      <c r="B12" s="121">
        <v>76034.720000000001</v>
      </c>
      <c r="C12" s="121">
        <v>42404.25</v>
      </c>
      <c r="D12" s="121">
        <v>50531</v>
      </c>
      <c r="E12" s="121">
        <v>138388.82999999999</v>
      </c>
    </row>
    <row r="13" spans="1:5" ht="25.5" x14ac:dyDescent="0.25">
      <c r="A13" s="71" t="s">
        <v>76</v>
      </c>
      <c r="B13" s="67">
        <v>28145.54</v>
      </c>
      <c r="C13" s="67">
        <v>25937</v>
      </c>
      <c r="D13" s="67">
        <v>25937</v>
      </c>
      <c r="E13" s="67">
        <v>34607</v>
      </c>
    </row>
    <row r="14" spans="1:5" ht="25.5" x14ac:dyDescent="0.25">
      <c r="A14" s="71" t="s">
        <v>77</v>
      </c>
      <c r="B14" s="67">
        <v>1254.33</v>
      </c>
      <c r="C14" s="67">
        <v>1857.48</v>
      </c>
      <c r="D14" s="67">
        <v>2000</v>
      </c>
      <c r="E14" s="67">
        <v>2262.35</v>
      </c>
    </row>
    <row r="15" spans="1:5" x14ac:dyDescent="0.25">
      <c r="A15" s="119" t="s">
        <v>40</v>
      </c>
      <c r="B15" s="72">
        <f>B16</f>
        <v>6.42</v>
      </c>
      <c r="C15" s="84">
        <f>C16</f>
        <v>0</v>
      </c>
      <c r="D15" s="84">
        <f>D16</f>
        <v>0</v>
      </c>
      <c r="E15" s="84">
        <f>E16</f>
        <v>0</v>
      </c>
    </row>
    <row r="16" spans="1:5" x14ac:dyDescent="0.25">
      <c r="A16" s="71" t="s">
        <v>78</v>
      </c>
      <c r="B16" s="64">
        <v>6.42</v>
      </c>
      <c r="C16" s="67">
        <v>0</v>
      </c>
      <c r="D16" s="67">
        <v>0</v>
      </c>
      <c r="E16" s="67">
        <v>0</v>
      </c>
    </row>
    <row r="17" spans="1:5" ht="25.5" x14ac:dyDescent="0.25">
      <c r="A17" s="10" t="s">
        <v>37</v>
      </c>
      <c r="B17" s="72">
        <f>B18</f>
        <v>7394.48</v>
      </c>
      <c r="C17" s="84">
        <f>C18</f>
        <v>7013.27</v>
      </c>
      <c r="D17" s="84">
        <f>D18</f>
        <v>22000</v>
      </c>
      <c r="E17" s="84">
        <f>E18</f>
        <v>22025</v>
      </c>
    </row>
    <row r="18" spans="1:5" ht="25.5" x14ac:dyDescent="0.25">
      <c r="A18" s="71" t="s">
        <v>79</v>
      </c>
      <c r="B18" s="64">
        <v>7394.48</v>
      </c>
      <c r="C18" s="67">
        <v>7013.27</v>
      </c>
      <c r="D18" s="67">
        <v>22000</v>
      </c>
      <c r="E18" s="67">
        <v>22025</v>
      </c>
    </row>
    <row r="19" spans="1:5" x14ac:dyDescent="0.25">
      <c r="A19" s="33" t="s">
        <v>36</v>
      </c>
      <c r="B19" s="72">
        <f>B20+B21</f>
        <v>640905.63</v>
      </c>
      <c r="C19" s="84">
        <f>C20+C21</f>
        <v>643456.31999999995</v>
      </c>
      <c r="D19" s="84">
        <f>D20</f>
        <v>829100</v>
      </c>
      <c r="E19" s="84">
        <f>E20</f>
        <v>829492.75</v>
      </c>
    </row>
    <row r="20" spans="1:5" x14ac:dyDescent="0.25">
      <c r="A20" s="71" t="s">
        <v>80</v>
      </c>
      <c r="B20" s="64">
        <v>637662.63</v>
      </c>
      <c r="C20" s="67">
        <v>643456.31999999995</v>
      </c>
      <c r="D20" s="67">
        <v>829100</v>
      </c>
      <c r="E20" s="67">
        <v>829492.75</v>
      </c>
    </row>
    <row r="21" spans="1:5" ht="25.5" x14ac:dyDescent="0.25">
      <c r="A21" s="71" t="s">
        <v>81</v>
      </c>
      <c r="B21" s="67">
        <v>3243</v>
      </c>
      <c r="C21" s="67">
        <v>0</v>
      </c>
      <c r="D21" s="67">
        <v>0</v>
      </c>
      <c r="E21" s="67">
        <v>0</v>
      </c>
    </row>
    <row r="22" spans="1:5" x14ac:dyDescent="0.25">
      <c r="A22" s="119" t="s">
        <v>260</v>
      </c>
      <c r="B22" s="72">
        <f>B23</f>
        <v>86.2</v>
      </c>
      <c r="C22" s="84">
        <f>C23</f>
        <v>132.72</v>
      </c>
      <c r="D22" s="84">
        <f>D23</f>
        <v>0</v>
      </c>
      <c r="E22" s="84">
        <f>E23</f>
        <v>0</v>
      </c>
    </row>
    <row r="23" spans="1:5" x14ac:dyDescent="0.25">
      <c r="A23" s="71" t="s">
        <v>261</v>
      </c>
      <c r="B23" s="64">
        <v>86.2</v>
      </c>
      <c r="C23" s="67">
        <v>132.72</v>
      </c>
      <c r="D23" s="67">
        <v>0</v>
      </c>
      <c r="E23" s="67">
        <v>0</v>
      </c>
    </row>
    <row r="24" spans="1:5" ht="25.5" x14ac:dyDescent="0.25">
      <c r="A24" s="119" t="s">
        <v>262</v>
      </c>
      <c r="B24" s="72">
        <f>B25</f>
        <v>655.76</v>
      </c>
      <c r="C24" s="84">
        <f>C25</f>
        <v>0</v>
      </c>
      <c r="D24" s="84">
        <f>D25</f>
        <v>0</v>
      </c>
      <c r="E24" s="84">
        <f>E25</f>
        <v>0</v>
      </c>
    </row>
    <row r="25" spans="1:5" ht="25.5" x14ac:dyDescent="0.25">
      <c r="A25" s="73" t="s">
        <v>263</v>
      </c>
      <c r="B25" s="67">
        <v>655.76</v>
      </c>
      <c r="C25" s="67">
        <v>0</v>
      </c>
      <c r="D25" s="67">
        <v>0</v>
      </c>
      <c r="E25" s="67">
        <v>0</v>
      </c>
    </row>
    <row r="26" spans="1:5" x14ac:dyDescent="0.25">
      <c r="A26" s="117"/>
      <c r="B26" s="101"/>
      <c r="C26" s="101"/>
      <c r="D26" s="101"/>
      <c r="E26" s="101"/>
    </row>
    <row r="28" spans="1:5" ht="18" x14ac:dyDescent="0.25">
      <c r="A28" s="4"/>
      <c r="B28" s="4"/>
      <c r="C28" s="4"/>
      <c r="D28" s="4"/>
      <c r="E28" s="5"/>
    </row>
    <row r="29" spans="1:5" x14ac:dyDescent="0.25">
      <c r="A29" s="17" t="s">
        <v>68</v>
      </c>
      <c r="B29" s="16" t="s">
        <v>51</v>
      </c>
      <c r="C29" s="17" t="s">
        <v>57</v>
      </c>
      <c r="D29" s="17" t="s">
        <v>58</v>
      </c>
      <c r="E29" s="17" t="s">
        <v>294</v>
      </c>
    </row>
    <row r="30" spans="1:5" x14ac:dyDescent="0.25">
      <c r="A30" s="33" t="s">
        <v>61</v>
      </c>
      <c r="B30" s="65">
        <f>B31+B50</f>
        <v>709392.97</v>
      </c>
      <c r="C30" s="66">
        <f>C31+C50</f>
        <v>721801.04</v>
      </c>
      <c r="D30" s="66">
        <f>D31+D50</f>
        <v>929568</v>
      </c>
      <c r="E30" s="66">
        <f>E31+E50</f>
        <v>1026775.9299999999</v>
      </c>
    </row>
    <row r="31" spans="1:5" x14ac:dyDescent="0.25">
      <c r="A31" s="33" t="s">
        <v>279</v>
      </c>
      <c r="B31" s="65">
        <f>B32+B35+B42+B44+B47</f>
        <v>706781.36</v>
      </c>
      <c r="C31" s="66">
        <f>C32+C35+C42+C44+C47</f>
        <v>699639.79</v>
      </c>
      <c r="D31" s="66">
        <f>D32+D35+D42+D44</f>
        <v>926268</v>
      </c>
      <c r="E31" s="66">
        <f>E32+E35+E42+E44+E47</f>
        <v>957992.17999999993</v>
      </c>
    </row>
    <row r="32" spans="1:5" ht="15.75" customHeight="1" x14ac:dyDescent="0.25">
      <c r="A32" s="21" t="s">
        <v>264</v>
      </c>
      <c r="B32" s="72">
        <f>B33+B34</f>
        <v>588090.78</v>
      </c>
      <c r="C32" s="84">
        <f>C33+C34</f>
        <v>574680</v>
      </c>
      <c r="D32" s="84">
        <f>D33+D34</f>
        <v>782600</v>
      </c>
      <c r="E32" s="84">
        <f>E33+E34</f>
        <v>789125.08</v>
      </c>
    </row>
    <row r="33" spans="1:5" x14ac:dyDescent="0.25">
      <c r="A33" s="122" t="s">
        <v>265</v>
      </c>
      <c r="B33" s="64">
        <v>29512.11</v>
      </c>
      <c r="C33" s="67">
        <v>17810</v>
      </c>
      <c r="D33" s="67">
        <v>45300</v>
      </c>
      <c r="E33" s="67">
        <v>51825.08</v>
      </c>
    </row>
    <row r="34" spans="1:5" x14ac:dyDescent="0.25">
      <c r="A34" s="11" t="s">
        <v>266</v>
      </c>
      <c r="B34" s="64">
        <v>558578.67000000004</v>
      </c>
      <c r="C34" s="67">
        <v>556870</v>
      </c>
      <c r="D34" s="67">
        <v>737300</v>
      </c>
      <c r="E34" s="67">
        <v>737300</v>
      </c>
    </row>
    <row r="35" spans="1:5" x14ac:dyDescent="0.25">
      <c r="A35" s="21" t="s">
        <v>267</v>
      </c>
      <c r="B35" s="128">
        <f>B36+B38+B39+B40</f>
        <v>106759.51000000001</v>
      </c>
      <c r="C35" s="84">
        <f>C36+C37+C38+C39+C40</f>
        <v>107146.25</v>
      </c>
      <c r="D35" s="84">
        <f>D36+D37+D38+D39+D40+D41</f>
        <v>127968</v>
      </c>
      <c r="E35" s="84">
        <f>E36+E37+E38+E39+E40+E41</f>
        <v>152412</v>
      </c>
    </row>
    <row r="36" spans="1:5" x14ac:dyDescent="0.25">
      <c r="A36" s="11" t="s">
        <v>268</v>
      </c>
      <c r="B36" s="64">
        <v>137.76</v>
      </c>
      <c r="C36" s="67">
        <v>1132.72</v>
      </c>
      <c r="D36" s="67">
        <v>0</v>
      </c>
      <c r="E36" s="67">
        <v>0</v>
      </c>
    </row>
    <row r="37" spans="1:5" x14ac:dyDescent="0.25">
      <c r="A37" s="11" t="s">
        <v>281</v>
      </c>
      <c r="B37" s="64">
        <v>0</v>
      </c>
      <c r="C37" s="67">
        <v>6433</v>
      </c>
      <c r="D37" s="67">
        <v>4731</v>
      </c>
      <c r="E37" s="67">
        <v>20580</v>
      </c>
    </row>
    <row r="38" spans="1:5" ht="25.5" x14ac:dyDescent="0.25">
      <c r="A38" s="73" t="s">
        <v>269</v>
      </c>
      <c r="B38" s="64">
        <v>34257.300000000003</v>
      </c>
      <c r="C38" s="67">
        <v>25337</v>
      </c>
      <c r="D38" s="67">
        <v>25237</v>
      </c>
      <c r="E38" s="67">
        <v>33807</v>
      </c>
    </row>
    <row r="39" spans="1:5" ht="25.5" x14ac:dyDescent="0.25">
      <c r="A39" s="71" t="s">
        <v>270</v>
      </c>
      <c r="B39" s="64">
        <v>5585.51</v>
      </c>
      <c r="C39" s="67">
        <v>7013.27</v>
      </c>
      <c r="D39" s="67">
        <v>22000</v>
      </c>
      <c r="E39" s="67">
        <v>22025</v>
      </c>
    </row>
    <row r="40" spans="1:5" x14ac:dyDescent="0.25">
      <c r="A40" s="11" t="s">
        <v>266</v>
      </c>
      <c r="B40" s="64">
        <v>66778.94</v>
      </c>
      <c r="C40" s="67">
        <v>67230.259999999995</v>
      </c>
      <c r="D40" s="67">
        <v>76000</v>
      </c>
      <c r="E40" s="67">
        <v>76000</v>
      </c>
    </row>
    <row r="41" spans="1:5" x14ac:dyDescent="0.25">
      <c r="A41" s="11" t="s">
        <v>282</v>
      </c>
      <c r="B41" s="64">
        <v>0</v>
      </c>
      <c r="C41" s="67">
        <v>132.72</v>
      </c>
      <c r="D41" s="67">
        <v>0</v>
      </c>
      <c r="E41" s="67">
        <v>0</v>
      </c>
    </row>
    <row r="42" spans="1:5" x14ac:dyDescent="0.25">
      <c r="A42" s="126" t="s">
        <v>271</v>
      </c>
      <c r="B42" s="72">
        <f>B43</f>
        <v>609.72</v>
      </c>
      <c r="C42" s="84">
        <f>C43</f>
        <v>600</v>
      </c>
      <c r="D42" s="84">
        <f>D43</f>
        <v>700</v>
      </c>
      <c r="E42" s="84">
        <f>E43</f>
        <v>800</v>
      </c>
    </row>
    <row r="43" spans="1:5" ht="25.5" x14ac:dyDescent="0.25">
      <c r="A43" s="71" t="s">
        <v>269</v>
      </c>
      <c r="B43" s="64">
        <v>609.72</v>
      </c>
      <c r="C43" s="67">
        <v>600</v>
      </c>
      <c r="D43" s="67">
        <v>700</v>
      </c>
      <c r="E43" s="67">
        <v>800</v>
      </c>
    </row>
    <row r="44" spans="1:5" ht="25.5" x14ac:dyDescent="0.25">
      <c r="A44" s="119" t="s">
        <v>272</v>
      </c>
      <c r="B44" s="72">
        <f>B45+B46</f>
        <v>10950.74</v>
      </c>
      <c r="C44" s="84">
        <f>C45+C46</f>
        <v>16857.48</v>
      </c>
      <c r="D44" s="84">
        <f>D45+D46</f>
        <v>15000</v>
      </c>
      <c r="E44" s="84">
        <f>E45+E46</f>
        <v>15262.35</v>
      </c>
    </row>
    <row r="45" spans="1:5" x14ac:dyDescent="0.25">
      <c r="A45" s="11" t="s">
        <v>273</v>
      </c>
      <c r="B45" s="64">
        <v>9570.02</v>
      </c>
      <c r="C45" s="67">
        <v>15000</v>
      </c>
      <c r="D45" s="67">
        <v>13000</v>
      </c>
      <c r="E45" s="67">
        <v>13000</v>
      </c>
    </row>
    <row r="46" spans="1:5" ht="25.5" x14ac:dyDescent="0.25">
      <c r="A46" s="71" t="s">
        <v>274</v>
      </c>
      <c r="B46" s="64">
        <v>1380.72</v>
      </c>
      <c r="C46" s="67">
        <v>1857.48</v>
      </c>
      <c r="D46" s="67">
        <v>2000</v>
      </c>
      <c r="E46" s="67">
        <v>2262.35</v>
      </c>
    </row>
    <row r="47" spans="1:5" x14ac:dyDescent="0.25">
      <c r="A47" s="126" t="s">
        <v>275</v>
      </c>
      <c r="B47" s="72">
        <f>B48</f>
        <v>370.61</v>
      </c>
      <c r="C47" s="84">
        <f>C48</f>
        <v>356.06</v>
      </c>
      <c r="D47" s="84">
        <f>D48</f>
        <v>0</v>
      </c>
      <c r="E47" s="84">
        <f>E48</f>
        <v>392.75</v>
      </c>
    </row>
    <row r="48" spans="1:5" x14ac:dyDescent="0.25">
      <c r="A48" s="11" t="s">
        <v>273</v>
      </c>
      <c r="B48" s="64">
        <v>370.61</v>
      </c>
      <c r="C48" s="67">
        <v>356.06</v>
      </c>
      <c r="D48" s="67">
        <v>0</v>
      </c>
      <c r="E48" s="67">
        <v>392.75</v>
      </c>
    </row>
    <row r="49" spans="1:5" x14ac:dyDescent="0.25">
      <c r="A49" s="11"/>
      <c r="B49" s="64"/>
      <c r="C49" s="67"/>
      <c r="D49" s="67"/>
      <c r="E49" s="67"/>
    </row>
    <row r="50" spans="1:5" ht="25.5" x14ac:dyDescent="0.25">
      <c r="A50" s="125" t="s">
        <v>33</v>
      </c>
      <c r="B50" s="127">
        <f>B51</f>
        <v>2611.6099999999997</v>
      </c>
      <c r="C50" s="84">
        <f>C51</f>
        <v>22161.25</v>
      </c>
      <c r="D50" s="84">
        <f>D51</f>
        <v>3300</v>
      </c>
      <c r="E50" s="84">
        <f>E51</f>
        <v>68783.75</v>
      </c>
    </row>
    <row r="51" spans="1:5" ht="25.5" x14ac:dyDescent="0.25">
      <c r="A51" s="125" t="s">
        <v>280</v>
      </c>
      <c r="B51" s="127">
        <f>B52+B53+B54+B55</f>
        <v>2611.6099999999997</v>
      </c>
      <c r="C51" s="84">
        <f>C52+C53</f>
        <v>22161.25</v>
      </c>
      <c r="D51" s="84">
        <f>D52+D53</f>
        <v>3300</v>
      </c>
      <c r="E51" s="84">
        <f>E52+E53</f>
        <v>68783.75</v>
      </c>
    </row>
    <row r="52" spans="1:5" x14ac:dyDescent="0.25">
      <c r="A52" s="11" t="s">
        <v>276</v>
      </c>
      <c r="B52" s="64">
        <v>300</v>
      </c>
      <c r="C52" s="67">
        <v>18161.25</v>
      </c>
      <c r="D52" s="67">
        <v>500</v>
      </c>
      <c r="E52" s="67">
        <v>65983.75</v>
      </c>
    </row>
    <row r="53" spans="1:5" x14ac:dyDescent="0.25">
      <c r="A53" s="11" t="s">
        <v>273</v>
      </c>
      <c r="B53" s="64">
        <v>1822.04</v>
      </c>
      <c r="C53" s="67">
        <v>4000</v>
      </c>
      <c r="D53" s="67">
        <v>2800</v>
      </c>
      <c r="E53" s="67">
        <v>2800</v>
      </c>
    </row>
    <row r="54" spans="1:5" x14ac:dyDescent="0.25">
      <c r="A54" s="11" t="s">
        <v>277</v>
      </c>
      <c r="B54" s="64">
        <v>86.2</v>
      </c>
      <c r="C54" s="67">
        <v>0</v>
      </c>
      <c r="D54" s="67">
        <v>0</v>
      </c>
      <c r="E54" s="67">
        <v>0</v>
      </c>
    </row>
    <row r="55" spans="1:5" ht="25.5" x14ac:dyDescent="0.25">
      <c r="A55" s="123" t="s">
        <v>278</v>
      </c>
      <c r="B55" s="124">
        <v>403.37</v>
      </c>
      <c r="C55" s="67">
        <v>0</v>
      </c>
      <c r="D55" s="67">
        <v>0</v>
      </c>
      <c r="E55" s="67">
        <v>0</v>
      </c>
    </row>
    <row r="56" spans="1:5" x14ac:dyDescent="0.25">
      <c r="A56" s="52" t="s">
        <v>27</v>
      </c>
      <c r="B56" s="8"/>
      <c r="C56" s="9"/>
      <c r="D56" s="9"/>
      <c r="E56" s="9"/>
    </row>
  </sheetData>
  <mergeCells count="4">
    <mergeCell ref="A1:E1"/>
    <mergeCell ref="A3:E3"/>
    <mergeCell ref="A5:E5"/>
    <mergeCell ref="A7:E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E14" sqref="E14"/>
    </sheetView>
  </sheetViews>
  <sheetFormatPr defaultRowHeight="15" x14ac:dyDescent="0.25"/>
  <cols>
    <col min="1" max="1" width="37.7109375" customWidth="1"/>
    <col min="2" max="5" width="25.28515625" customWidth="1"/>
  </cols>
  <sheetData>
    <row r="1" spans="1:5" ht="42" customHeight="1" x14ac:dyDescent="0.25">
      <c r="A1" s="199" t="s">
        <v>297</v>
      </c>
      <c r="B1" s="199"/>
      <c r="C1" s="199"/>
      <c r="D1" s="199"/>
      <c r="E1" s="199"/>
    </row>
    <row r="2" spans="1:5" ht="18" customHeight="1" x14ac:dyDescent="0.25">
      <c r="A2" s="4"/>
      <c r="B2" s="4"/>
      <c r="C2" s="4"/>
      <c r="D2" s="4"/>
      <c r="E2" s="4"/>
    </row>
    <row r="3" spans="1:5" ht="15.75" x14ac:dyDescent="0.25">
      <c r="A3" s="199" t="s">
        <v>17</v>
      </c>
      <c r="B3" s="199"/>
      <c r="C3" s="199"/>
      <c r="D3" s="199"/>
      <c r="E3" s="200"/>
    </row>
    <row r="4" spans="1:5" ht="18" x14ac:dyDescent="0.25">
      <c r="A4" s="4"/>
      <c r="B4" s="4"/>
      <c r="C4" s="4"/>
      <c r="D4" s="4"/>
      <c r="E4" s="5"/>
    </row>
    <row r="5" spans="1:5" ht="18" customHeight="1" x14ac:dyDescent="0.25">
      <c r="A5" s="199" t="s">
        <v>4</v>
      </c>
      <c r="B5" s="201"/>
      <c r="C5" s="201"/>
      <c r="D5" s="201"/>
      <c r="E5" s="201"/>
    </row>
    <row r="6" spans="1:5" ht="18" x14ac:dyDescent="0.25">
      <c r="A6" s="4"/>
      <c r="B6" s="4"/>
      <c r="C6" s="4"/>
      <c r="D6" s="4"/>
      <c r="E6" s="5"/>
    </row>
    <row r="7" spans="1:5" ht="15.75" x14ac:dyDescent="0.25">
      <c r="A7" s="199" t="s">
        <v>13</v>
      </c>
      <c r="B7" s="225"/>
      <c r="C7" s="225"/>
      <c r="D7" s="225"/>
      <c r="E7" s="225"/>
    </row>
    <row r="8" spans="1:5" ht="18" x14ac:dyDescent="0.25">
      <c r="A8" s="4"/>
      <c r="B8" s="4"/>
      <c r="C8" s="4"/>
      <c r="D8" s="4"/>
      <c r="E8" s="5"/>
    </row>
    <row r="9" spans="1:5" x14ac:dyDescent="0.25">
      <c r="A9" s="17" t="s">
        <v>68</v>
      </c>
      <c r="B9" s="16" t="s">
        <v>51</v>
      </c>
      <c r="C9" s="17" t="s">
        <v>57</v>
      </c>
      <c r="D9" s="17" t="s">
        <v>58</v>
      </c>
      <c r="E9" s="17" t="s">
        <v>296</v>
      </c>
    </row>
    <row r="10" spans="1:5" ht="15.75" customHeight="1" x14ac:dyDescent="0.25">
      <c r="A10" s="129" t="s">
        <v>283</v>
      </c>
      <c r="B10" s="72">
        <f>B11</f>
        <v>709392.97</v>
      </c>
      <c r="C10" s="84">
        <f>C11</f>
        <v>721801.04</v>
      </c>
      <c r="D10" s="84">
        <f>D11</f>
        <v>929568</v>
      </c>
      <c r="E10" s="84">
        <f>E11</f>
        <v>1026775.9299999999</v>
      </c>
    </row>
    <row r="11" spans="1:5" ht="15.75" customHeight="1" x14ac:dyDescent="0.25">
      <c r="A11" s="129" t="s">
        <v>284</v>
      </c>
      <c r="B11" s="72">
        <f>B12+B14+B16+B18</f>
        <v>709392.97</v>
      </c>
      <c r="C11" s="84">
        <f>C12+C14+C16+C19</f>
        <v>721801.04</v>
      </c>
      <c r="D11" s="84">
        <f>D12+D18</f>
        <v>929568</v>
      </c>
      <c r="E11" s="84">
        <f>E12+E18</f>
        <v>1026775.9299999999</v>
      </c>
    </row>
    <row r="12" spans="1:5" x14ac:dyDescent="0.25">
      <c r="A12" s="118" t="s">
        <v>285</v>
      </c>
      <c r="B12" s="72">
        <f>B13</f>
        <v>663764.13</v>
      </c>
      <c r="C12" s="84">
        <f>C13</f>
        <v>614658</v>
      </c>
      <c r="D12" s="84">
        <f>D13</f>
        <v>804437</v>
      </c>
      <c r="E12" s="84">
        <f>E13</f>
        <v>904167</v>
      </c>
    </row>
    <row r="13" spans="1:5" s="53" customFormat="1" x14ac:dyDescent="0.25">
      <c r="A13" s="130" t="s">
        <v>286</v>
      </c>
      <c r="B13" s="64">
        <v>663764.13</v>
      </c>
      <c r="C13" s="67">
        <v>614658</v>
      </c>
      <c r="D13" s="67">
        <v>804437</v>
      </c>
      <c r="E13" s="67">
        <v>904167</v>
      </c>
    </row>
    <row r="14" spans="1:5" x14ac:dyDescent="0.25">
      <c r="A14" s="133" t="s">
        <v>287</v>
      </c>
      <c r="B14" s="72">
        <f>B15</f>
        <v>11155.37</v>
      </c>
      <c r="C14" s="84">
        <f>C15</f>
        <v>11000</v>
      </c>
      <c r="D14" s="84">
        <f>D15</f>
        <v>0</v>
      </c>
      <c r="E14" s="84">
        <f>E15</f>
        <v>0</v>
      </c>
    </row>
    <row r="15" spans="1:5" x14ac:dyDescent="0.25">
      <c r="A15" s="132" t="s">
        <v>288</v>
      </c>
      <c r="B15" s="64">
        <v>11155.37</v>
      </c>
      <c r="C15" s="67">
        <v>11000</v>
      </c>
      <c r="D15" s="67">
        <v>0</v>
      </c>
      <c r="E15" s="67">
        <v>0</v>
      </c>
    </row>
    <row r="16" spans="1:5" x14ac:dyDescent="0.25">
      <c r="A16" s="129" t="s">
        <v>289</v>
      </c>
      <c r="B16" s="72">
        <f>B17</f>
        <v>0</v>
      </c>
      <c r="C16" s="84">
        <f>C17</f>
        <v>3000</v>
      </c>
      <c r="D16" s="84">
        <f>D17</f>
        <v>0</v>
      </c>
      <c r="E16" s="84">
        <f>E17</f>
        <v>0</v>
      </c>
    </row>
    <row r="17" spans="1:5" x14ac:dyDescent="0.25">
      <c r="A17" s="131" t="s">
        <v>290</v>
      </c>
      <c r="B17" s="64">
        <v>0</v>
      </c>
      <c r="C17" s="67">
        <v>3000</v>
      </c>
      <c r="D17" s="67">
        <v>0</v>
      </c>
      <c r="E17" s="67">
        <v>0</v>
      </c>
    </row>
    <row r="18" spans="1:5" x14ac:dyDescent="0.25">
      <c r="A18" s="129" t="s">
        <v>291</v>
      </c>
      <c r="B18" s="134">
        <f>B19</f>
        <v>34473.47</v>
      </c>
      <c r="C18" s="134">
        <f>C19</f>
        <v>93143.039999999994</v>
      </c>
      <c r="D18" s="134">
        <f>D19</f>
        <v>125131</v>
      </c>
      <c r="E18" s="134">
        <f>E19</f>
        <v>122608.93</v>
      </c>
    </row>
    <row r="19" spans="1:5" x14ac:dyDescent="0.25">
      <c r="A19" s="132" t="s">
        <v>292</v>
      </c>
      <c r="B19" s="135">
        <v>34473.47</v>
      </c>
      <c r="C19" s="135">
        <v>93143.039999999994</v>
      </c>
      <c r="D19" s="135">
        <v>125131</v>
      </c>
      <c r="E19" s="135">
        <v>122608.93</v>
      </c>
    </row>
  </sheetData>
  <mergeCells count="4">
    <mergeCell ref="A1:E1"/>
    <mergeCell ref="A3:E3"/>
    <mergeCell ref="A5:E5"/>
    <mergeCell ref="A7:E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G14" sqref="G14"/>
    </sheetView>
  </sheetViews>
  <sheetFormatPr defaultRowHeight="15" x14ac:dyDescent="0.25"/>
  <cols>
    <col min="1" max="1" width="10.28515625" customWidth="1"/>
    <col min="2" max="7" width="25.28515625" customWidth="1"/>
  </cols>
  <sheetData>
    <row r="1" spans="1:7" ht="42" customHeight="1" x14ac:dyDescent="0.25">
      <c r="A1" s="199" t="s">
        <v>299</v>
      </c>
      <c r="B1" s="199"/>
      <c r="C1" s="199"/>
      <c r="D1" s="199"/>
      <c r="E1" s="199"/>
      <c r="F1" s="199"/>
      <c r="G1" s="199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customHeight="1" x14ac:dyDescent="0.25">
      <c r="A3" s="199" t="s">
        <v>17</v>
      </c>
      <c r="B3" s="199"/>
      <c r="C3" s="199"/>
      <c r="D3" s="199"/>
      <c r="E3" s="199"/>
      <c r="F3" s="199"/>
      <c r="G3" s="199"/>
    </row>
    <row r="4" spans="1:7" ht="18" x14ac:dyDescent="0.25">
      <c r="A4" s="4"/>
      <c r="B4" s="4"/>
      <c r="C4" s="4"/>
      <c r="D4" s="4"/>
      <c r="E4" s="4"/>
      <c r="F4" s="5"/>
      <c r="G4" s="5"/>
    </row>
    <row r="5" spans="1:7" ht="18" customHeight="1" x14ac:dyDescent="0.25">
      <c r="A5" s="199" t="s">
        <v>54</v>
      </c>
      <c r="B5" s="199"/>
      <c r="C5" s="199"/>
      <c r="D5" s="199"/>
      <c r="E5" s="199"/>
      <c r="F5" s="199"/>
      <c r="G5" s="199"/>
    </row>
    <row r="6" spans="1:7" ht="18" customHeight="1" x14ac:dyDescent="0.25">
      <c r="A6" s="35"/>
      <c r="B6" s="35"/>
      <c r="C6" s="35"/>
      <c r="D6" s="35"/>
      <c r="E6" s="35"/>
      <c r="F6" s="35"/>
      <c r="G6" s="35"/>
    </row>
    <row r="7" spans="1:7" ht="18" customHeight="1" x14ac:dyDescent="0.25">
      <c r="A7" s="199" t="s">
        <v>55</v>
      </c>
      <c r="B7" s="199"/>
      <c r="C7" s="199"/>
      <c r="D7" s="199"/>
      <c r="E7" s="199"/>
      <c r="F7" s="199"/>
      <c r="G7" s="199"/>
    </row>
    <row r="8" spans="1:7" ht="18" x14ac:dyDescent="0.25">
      <c r="A8" s="4"/>
      <c r="B8" s="4"/>
      <c r="C8" s="4"/>
      <c r="D8" s="4"/>
      <c r="E8" s="4"/>
      <c r="F8" s="5"/>
      <c r="G8" s="5"/>
    </row>
    <row r="9" spans="1:7" ht="25.5" x14ac:dyDescent="0.25">
      <c r="A9" s="17" t="s">
        <v>60</v>
      </c>
      <c r="B9" s="16" t="s">
        <v>29</v>
      </c>
      <c r="C9" s="16" t="s">
        <v>51</v>
      </c>
      <c r="D9" s="17" t="s">
        <v>57</v>
      </c>
      <c r="E9" s="17" t="s">
        <v>58</v>
      </c>
      <c r="F9" s="17" t="s">
        <v>316</v>
      </c>
    </row>
    <row r="10" spans="1:7" ht="25.5" x14ac:dyDescent="0.25">
      <c r="A10" s="10">
        <v>8</v>
      </c>
      <c r="B10" s="10" t="s">
        <v>14</v>
      </c>
      <c r="C10" s="8"/>
      <c r="D10" s="9"/>
      <c r="E10" s="9"/>
      <c r="F10" s="9"/>
    </row>
    <row r="11" spans="1:7" x14ac:dyDescent="0.25">
      <c r="A11" s="50">
        <v>84</v>
      </c>
      <c r="B11" s="14" t="s">
        <v>21</v>
      </c>
      <c r="C11" s="8"/>
      <c r="D11" s="9"/>
      <c r="E11" s="9"/>
      <c r="F11" s="9"/>
    </row>
    <row r="12" spans="1:7" x14ac:dyDescent="0.25">
      <c r="A12" s="49" t="s">
        <v>27</v>
      </c>
      <c r="B12" s="34"/>
      <c r="C12" s="8"/>
      <c r="D12" s="9"/>
      <c r="E12" s="9"/>
      <c r="F12" s="9"/>
    </row>
    <row r="13" spans="1:7" ht="25.5" x14ac:dyDescent="0.25">
      <c r="A13" s="13">
        <v>5</v>
      </c>
      <c r="B13" s="21" t="s">
        <v>15</v>
      </c>
      <c r="C13" s="8"/>
      <c r="D13" s="9"/>
      <c r="E13" s="9"/>
      <c r="F13" s="9"/>
    </row>
    <row r="14" spans="1:7" ht="25.5" x14ac:dyDescent="0.25">
      <c r="A14" s="50">
        <v>54</v>
      </c>
      <c r="B14" s="22" t="s">
        <v>22</v>
      </c>
      <c r="C14" s="8"/>
      <c r="D14" s="9"/>
      <c r="E14" s="9"/>
      <c r="F14" s="9"/>
    </row>
    <row r="15" spans="1:7" x14ac:dyDescent="0.25">
      <c r="A15" s="49" t="s">
        <v>27</v>
      </c>
      <c r="B15" s="34"/>
      <c r="C15" s="8"/>
      <c r="D15" s="9"/>
      <c r="E15" s="9"/>
      <c r="F15" s="9"/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23.140625" customWidth="1"/>
    <col min="3" max="5" width="25.28515625" customWidth="1"/>
  </cols>
  <sheetData>
    <row r="1" spans="1:5" ht="42" customHeight="1" x14ac:dyDescent="0.25">
      <c r="A1" s="199" t="s">
        <v>300</v>
      </c>
      <c r="B1" s="199"/>
      <c r="C1" s="199"/>
      <c r="D1" s="199"/>
      <c r="E1" s="199"/>
    </row>
    <row r="2" spans="1:5" ht="18" customHeight="1" x14ac:dyDescent="0.25">
      <c r="A2" s="4"/>
      <c r="B2" s="4"/>
      <c r="C2" s="4"/>
      <c r="D2" s="4"/>
      <c r="E2" s="4"/>
    </row>
    <row r="3" spans="1:5" ht="15.75" customHeight="1" x14ac:dyDescent="0.25">
      <c r="A3" s="199" t="s">
        <v>17</v>
      </c>
      <c r="B3" s="199"/>
      <c r="C3" s="199"/>
      <c r="D3" s="199"/>
      <c r="E3" s="199"/>
    </row>
    <row r="4" spans="1:5" ht="18" x14ac:dyDescent="0.25">
      <c r="A4" s="4"/>
      <c r="B4" s="4"/>
      <c r="C4" s="4"/>
      <c r="D4" s="4"/>
      <c r="E4" s="5"/>
    </row>
    <row r="5" spans="1:5" ht="18" customHeight="1" x14ac:dyDescent="0.25">
      <c r="A5" s="199" t="s">
        <v>56</v>
      </c>
      <c r="B5" s="199"/>
      <c r="C5" s="199"/>
      <c r="D5" s="199"/>
      <c r="E5" s="199"/>
    </row>
    <row r="6" spans="1:5" ht="18" x14ac:dyDescent="0.25">
      <c r="A6" s="4"/>
      <c r="B6" s="4"/>
      <c r="C6" s="4"/>
      <c r="D6" s="4"/>
      <c r="E6" s="5"/>
    </row>
    <row r="7" spans="1:5" x14ac:dyDescent="0.25">
      <c r="A7" s="16" t="s">
        <v>68</v>
      </c>
      <c r="B7" s="16" t="s">
        <v>51</v>
      </c>
      <c r="C7" s="17" t="s">
        <v>57</v>
      </c>
      <c r="D7" s="17" t="s">
        <v>58</v>
      </c>
      <c r="E7" s="17" t="s">
        <v>316</v>
      </c>
    </row>
    <row r="8" spans="1:5" x14ac:dyDescent="0.25">
      <c r="A8" s="10" t="s">
        <v>63</v>
      </c>
      <c r="B8" s="8"/>
      <c r="C8" s="9"/>
      <c r="D8" s="9"/>
      <c r="E8" s="9"/>
    </row>
    <row r="9" spans="1:5" x14ac:dyDescent="0.25">
      <c r="A9" s="10" t="s">
        <v>38</v>
      </c>
      <c r="B9" s="8"/>
      <c r="C9" s="9"/>
      <c r="D9" s="9"/>
      <c r="E9" s="9"/>
    </row>
    <row r="10" spans="1:5" x14ac:dyDescent="0.25">
      <c r="A10" s="12" t="s">
        <v>39</v>
      </c>
      <c r="B10" s="8"/>
      <c r="C10" s="9"/>
      <c r="D10" s="9"/>
      <c r="E10" s="9"/>
    </row>
    <row r="11" spans="1:5" ht="38.25" x14ac:dyDescent="0.25">
      <c r="A11" s="10" t="s">
        <v>65</v>
      </c>
      <c r="B11" s="8"/>
      <c r="C11" s="9"/>
      <c r="D11" s="9"/>
      <c r="E11" s="9"/>
    </row>
    <row r="12" spans="1:5" ht="38.25" x14ac:dyDescent="0.25">
      <c r="A12" s="15" t="s">
        <v>66</v>
      </c>
      <c r="B12" s="8"/>
      <c r="C12" s="9"/>
      <c r="D12" s="9"/>
      <c r="E12" s="9"/>
    </row>
    <row r="13" spans="1:5" x14ac:dyDescent="0.25">
      <c r="A13" s="54" t="s">
        <v>27</v>
      </c>
      <c r="B13" s="8"/>
      <c r="C13" s="9"/>
      <c r="D13" s="9"/>
      <c r="E13" s="9"/>
    </row>
    <row r="14" spans="1:5" x14ac:dyDescent="0.25">
      <c r="A14" s="15"/>
      <c r="B14" s="8"/>
      <c r="C14" s="9"/>
      <c r="D14" s="9"/>
      <c r="E14" s="9"/>
    </row>
    <row r="15" spans="1:5" x14ac:dyDescent="0.25">
      <c r="A15" s="10" t="s">
        <v>64</v>
      </c>
      <c r="B15" s="8"/>
      <c r="C15" s="9"/>
      <c r="D15" s="9"/>
      <c r="E15" s="9"/>
    </row>
    <row r="16" spans="1:5" x14ac:dyDescent="0.25">
      <c r="A16" s="21" t="s">
        <v>38</v>
      </c>
      <c r="B16" s="8"/>
      <c r="C16" s="9"/>
      <c r="D16" s="9"/>
      <c r="E16" s="9"/>
    </row>
    <row r="17" spans="1:5" x14ac:dyDescent="0.25">
      <c r="A17" s="12" t="s">
        <v>39</v>
      </c>
      <c r="B17" s="8"/>
      <c r="C17" s="9"/>
      <c r="D17" s="9"/>
      <c r="E17" s="9"/>
    </row>
    <row r="18" spans="1:5" x14ac:dyDescent="0.25">
      <c r="A18" s="21" t="s">
        <v>40</v>
      </c>
      <c r="B18" s="8"/>
      <c r="C18" s="9"/>
      <c r="D18" s="9"/>
      <c r="E18" s="9"/>
    </row>
    <row r="19" spans="1:5" x14ac:dyDescent="0.25">
      <c r="A19" s="12" t="s">
        <v>41</v>
      </c>
      <c r="B19" s="8"/>
      <c r="C19" s="9"/>
      <c r="D19" s="9"/>
      <c r="E19" s="9"/>
    </row>
    <row r="20" spans="1:5" x14ac:dyDescent="0.25">
      <c r="A20" s="55" t="s">
        <v>27</v>
      </c>
      <c r="B20" s="8"/>
      <c r="C20" s="9"/>
      <c r="D20" s="9"/>
      <c r="E20" s="9"/>
    </row>
  </sheetData>
  <mergeCells count="3">
    <mergeCell ref="A1:E1"/>
    <mergeCell ref="A3:E3"/>
    <mergeCell ref="A5:E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opLeftCell="A331" workbookViewId="0">
      <selection activeCell="J314" sqref="J314"/>
    </sheetView>
  </sheetViews>
  <sheetFormatPr defaultRowHeight="15" x14ac:dyDescent="0.25"/>
  <cols>
    <col min="1" max="1" width="7.42578125" customWidth="1"/>
    <col min="2" max="2" width="8.42578125" customWidth="1"/>
    <col min="3" max="3" width="16.140625" customWidth="1"/>
    <col min="4" max="4" width="30" customWidth="1"/>
    <col min="5" max="5" width="23" customWidth="1"/>
    <col min="6" max="6" width="21.5703125" customWidth="1"/>
    <col min="7" max="7" width="20.28515625" customWidth="1"/>
    <col min="8" max="8" width="21.42578125" customWidth="1"/>
  </cols>
  <sheetData>
    <row r="1" spans="1:8" ht="42" customHeight="1" x14ac:dyDescent="0.25">
      <c r="A1" s="199" t="s">
        <v>297</v>
      </c>
      <c r="B1" s="199"/>
      <c r="C1" s="199"/>
      <c r="D1" s="199"/>
      <c r="E1" s="199"/>
      <c r="F1" s="199"/>
      <c r="G1" s="199"/>
      <c r="H1" s="199"/>
    </row>
    <row r="2" spans="1:8" ht="18" x14ac:dyDescent="0.25">
      <c r="A2" s="4"/>
      <c r="B2" s="4"/>
      <c r="C2" s="4"/>
      <c r="D2" s="4"/>
      <c r="E2" s="4"/>
      <c r="F2" s="4"/>
      <c r="G2" s="4"/>
      <c r="H2" s="5"/>
    </row>
    <row r="3" spans="1:8" ht="18" customHeight="1" x14ac:dyDescent="0.25">
      <c r="A3" s="199" t="s">
        <v>16</v>
      </c>
      <c r="B3" s="201"/>
      <c r="C3" s="201"/>
      <c r="D3" s="201"/>
      <c r="E3" s="201"/>
      <c r="F3" s="201"/>
      <c r="G3" s="201"/>
      <c r="H3" s="201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x14ac:dyDescent="0.25">
      <c r="A5" s="244" t="s">
        <v>18</v>
      </c>
      <c r="B5" s="245"/>
      <c r="C5" s="246"/>
      <c r="D5" s="16" t="s">
        <v>19</v>
      </c>
      <c r="E5" s="16" t="s">
        <v>51</v>
      </c>
      <c r="F5" s="17" t="s">
        <v>57</v>
      </c>
      <c r="G5" s="17" t="s">
        <v>67</v>
      </c>
      <c r="H5" s="17" t="s">
        <v>293</v>
      </c>
    </row>
    <row r="6" spans="1:8" ht="25.5" x14ac:dyDescent="0.25">
      <c r="A6" s="75"/>
      <c r="B6" s="76"/>
      <c r="C6" s="77"/>
      <c r="D6" s="78" t="s">
        <v>83</v>
      </c>
      <c r="E6" s="78"/>
      <c r="F6" s="3"/>
      <c r="G6" s="3"/>
      <c r="H6" s="3"/>
    </row>
    <row r="7" spans="1:8" x14ac:dyDescent="0.25">
      <c r="A7" s="75"/>
      <c r="B7" s="76"/>
      <c r="C7" s="77"/>
      <c r="D7" s="78" t="s">
        <v>84</v>
      </c>
      <c r="E7" s="78"/>
      <c r="F7" s="3"/>
      <c r="G7" s="3"/>
      <c r="H7" s="3"/>
    </row>
    <row r="8" spans="1:8" ht="25.5" x14ac:dyDescent="0.25">
      <c r="A8" s="247" t="s">
        <v>85</v>
      </c>
      <c r="B8" s="248"/>
      <c r="C8" s="249"/>
      <c r="D8" s="160" t="s">
        <v>86</v>
      </c>
      <c r="E8" s="86">
        <f t="shared" ref="E8:G9" si="0">E9</f>
        <v>1380.72</v>
      </c>
      <c r="F8" s="87">
        <f t="shared" si="0"/>
        <v>1857.48</v>
      </c>
      <c r="G8" s="87">
        <f t="shared" si="0"/>
        <v>2000</v>
      </c>
      <c r="H8" s="87">
        <f>H9</f>
        <v>2000</v>
      </c>
    </row>
    <row r="9" spans="1:8" x14ac:dyDescent="0.25">
      <c r="A9" s="247" t="s">
        <v>87</v>
      </c>
      <c r="B9" s="248"/>
      <c r="C9" s="249"/>
      <c r="D9" s="160" t="s">
        <v>88</v>
      </c>
      <c r="E9" s="86">
        <f t="shared" si="0"/>
        <v>1380.72</v>
      </c>
      <c r="F9" s="87">
        <f t="shared" si="0"/>
        <v>1857.48</v>
      </c>
      <c r="G9" s="87">
        <f t="shared" si="0"/>
        <v>2000</v>
      </c>
      <c r="H9" s="87">
        <f>H10</f>
        <v>2000</v>
      </c>
    </row>
    <row r="10" spans="1:8" s="53" customFormat="1" ht="15.75" customHeight="1" x14ac:dyDescent="0.25">
      <c r="A10" s="250" t="s">
        <v>89</v>
      </c>
      <c r="B10" s="251"/>
      <c r="C10" s="252"/>
      <c r="D10" s="170" t="s">
        <v>88</v>
      </c>
      <c r="E10" s="114">
        <f>E12</f>
        <v>1380.72</v>
      </c>
      <c r="F10" s="115">
        <f>F12</f>
        <v>1857.48</v>
      </c>
      <c r="G10" s="115">
        <f>G12</f>
        <v>2000</v>
      </c>
      <c r="H10" s="115">
        <f>H16</f>
        <v>2000</v>
      </c>
    </row>
    <row r="11" spans="1:8" s="53" customFormat="1" ht="15" customHeight="1" x14ac:dyDescent="0.25">
      <c r="A11" s="226"/>
      <c r="B11" s="227"/>
      <c r="C11" s="228"/>
      <c r="D11" s="80"/>
      <c r="E11" s="88"/>
      <c r="F11" s="89"/>
      <c r="G11" s="89"/>
      <c r="H11" s="89"/>
    </row>
    <row r="12" spans="1:8" ht="25.5" x14ac:dyDescent="0.25">
      <c r="A12" s="229" t="s">
        <v>92</v>
      </c>
      <c r="B12" s="230"/>
      <c r="C12" s="231"/>
      <c r="D12" s="160" t="s">
        <v>91</v>
      </c>
      <c r="E12" s="86">
        <f>E13</f>
        <v>1380.72</v>
      </c>
      <c r="F12" s="87">
        <f>F13</f>
        <v>1857.48</v>
      </c>
      <c r="G12" s="87">
        <f>G13</f>
        <v>2000</v>
      </c>
      <c r="H12" s="87">
        <f>H13</f>
        <v>2000</v>
      </c>
    </row>
    <row r="13" spans="1:8" ht="38.25" x14ac:dyDescent="0.25">
      <c r="A13" s="232" t="s">
        <v>93</v>
      </c>
      <c r="B13" s="233"/>
      <c r="C13" s="234"/>
      <c r="D13" s="172" t="s">
        <v>94</v>
      </c>
      <c r="E13" s="90">
        <f>E15</f>
        <v>1380.72</v>
      </c>
      <c r="F13" s="91">
        <f t="shared" ref="F13:G17" si="1">F14</f>
        <v>1857.48</v>
      </c>
      <c r="G13" s="91">
        <f t="shared" si="1"/>
        <v>2000</v>
      </c>
      <c r="H13" s="91">
        <f>H14</f>
        <v>2000</v>
      </c>
    </row>
    <row r="14" spans="1:8" x14ac:dyDescent="0.25">
      <c r="A14" s="235" t="s">
        <v>95</v>
      </c>
      <c r="B14" s="236"/>
      <c r="C14" s="237"/>
      <c r="D14" s="171" t="s">
        <v>96</v>
      </c>
      <c r="E14" s="81">
        <f>E15</f>
        <v>1380.72</v>
      </c>
      <c r="F14" s="82">
        <f t="shared" si="1"/>
        <v>1857.48</v>
      </c>
      <c r="G14" s="82">
        <f t="shared" si="1"/>
        <v>2000</v>
      </c>
      <c r="H14" s="82">
        <f>H15</f>
        <v>2000</v>
      </c>
    </row>
    <row r="15" spans="1:8" s="79" customFormat="1" x14ac:dyDescent="0.25">
      <c r="A15" s="238">
        <v>3</v>
      </c>
      <c r="B15" s="239"/>
      <c r="C15" s="240"/>
      <c r="D15" s="83" t="s">
        <v>97</v>
      </c>
      <c r="E15" s="72">
        <f>E16</f>
        <v>1380.72</v>
      </c>
      <c r="F15" s="84">
        <f t="shared" si="1"/>
        <v>1857.48</v>
      </c>
      <c r="G15" s="84">
        <f t="shared" si="1"/>
        <v>2000</v>
      </c>
      <c r="H15" s="84">
        <f>H16</f>
        <v>2000</v>
      </c>
    </row>
    <row r="16" spans="1:8" ht="24" customHeight="1" x14ac:dyDescent="0.25">
      <c r="A16" s="241">
        <v>37</v>
      </c>
      <c r="B16" s="242"/>
      <c r="C16" s="243"/>
      <c r="D16" s="83" t="s">
        <v>98</v>
      </c>
      <c r="E16" s="72">
        <f>E17</f>
        <v>1380.72</v>
      </c>
      <c r="F16" s="84">
        <f t="shared" si="1"/>
        <v>1857.48</v>
      </c>
      <c r="G16" s="84">
        <f t="shared" si="1"/>
        <v>2000</v>
      </c>
      <c r="H16" s="84">
        <v>2000</v>
      </c>
    </row>
    <row r="17" spans="1:8" ht="24" customHeight="1" x14ac:dyDescent="0.25">
      <c r="A17" s="259">
        <v>372</v>
      </c>
      <c r="B17" s="260"/>
      <c r="C17" s="261"/>
      <c r="D17" s="83" t="s">
        <v>98</v>
      </c>
      <c r="E17" s="72">
        <f>E18</f>
        <v>1380.72</v>
      </c>
      <c r="F17" s="84">
        <f t="shared" si="1"/>
        <v>1857.48</v>
      </c>
      <c r="G17" s="84">
        <f t="shared" si="1"/>
        <v>2000</v>
      </c>
      <c r="H17" s="84">
        <f>H18</f>
        <v>2000</v>
      </c>
    </row>
    <row r="18" spans="1:8" x14ac:dyDescent="0.25">
      <c r="A18" s="253">
        <v>3723</v>
      </c>
      <c r="B18" s="254"/>
      <c r="C18" s="255"/>
      <c r="D18" s="85" t="s">
        <v>99</v>
      </c>
      <c r="E18" s="64">
        <v>1380.72</v>
      </c>
      <c r="F18" s="67">
        <v>1857.48</v>
      </c>
      <c r="G18" s="67">
        <v>2000</v>
      </c>
      <c r="H18" s="67">
        <v>2000</v>
      </c>
    </row>
    <row r="19" spans="1:8" s="92" customFormat="1" ht="25.5" x14ac:dyDescent="0.25">
      <c r="A19" s="262" t="s">
        <v>100</v>
      </c>
      <c r="B19" s="263"/>
      <c r="C19" s="264"/>
      <c r="D19" s="168" t="s">
        <v>101</v>
      </c>
      <c r="E19" s="86">
        <v>0</v>
      </c>
      <c r="F19" s="87">
        <f t="shared" ref="F19:G25" si="2">F20</f>
        <v>0</v>
      </c>
      <c r="G19" s="87">
        <f t="shared" si="2"/>
        <v>0</v>
      </c>
      <c r="H19" s="87">
        <f>H20</f>
        <v>0</v>
      </c>
    </row>
    <row r="20" spans="1:8" ht="25.5" customHeight="1" x14ac:dyDescent="0.25">
      <c r="A20" s="247" t="s">
        <v>102</v>
      </c>
      <c r="B20" s="248"/>
      <c r="C20" s="249"/>
      <c r="D20" s="160" t="s">
        <v>103</v>
      </c>
      <c r="E20" s="86">
        <v>0</v>
      </c>
      <c r="F20" s="87">
        <f>F21</f>
        <v>0</v>
      </c>
      <c r="G20" s="87">
        <f>G21</f>
        <v>0</v>
      </c>
      <c r="H20" s="87">
        <f>H21</f>
        <v>0</v>
      </c>
    </row>
    <row r="21" spans="1:8" ht="25.5" customHeight="1" x14ac:dyDescent="0.25">
      <c r="A21" s="265" t="s">
        <v>104</v>
      </c>
      <c r="B21" s="266"/>
      <c r="C21" s="267"/>
      <c r="D21" s="169" t="s">
        <v>105</v>
      </c>
      <c r="E21" s="93">
        <v>0</v>
      </c>
      <c r="F21" s="94">
        <f t="shared" si="2"/>
        <v>0</v>
      </c>
      <c r="G21" s="94">
        <f t="shared" si="2"/>
        <v>0</v>
      </c>
      <c r="H21" s="94">
        <f>H24</f>
        <v>0</v>
      </c>
    </row>
    <row r="22" spans="1:8" ht="25.5" x14ac:dyDescent="0.25">
      <c r="A22" s="268" t="s">
        <v>301</v>
      </c>
      <c r="B22" s="269"/>
      <c r="C22" s="270"/>
      <c r="D22" s="160" t="s">
        <v>302</v>
      </c>
      <c r="E22" s="86">
        <v>0</v>
      </c>
      <c r="F22" s="87">
        <f t="shared" si="2"/>
        <v>0</v>
      </c>
      <c r="G22" s="87">
        <f t="shared" si="2"/>
        <v>0</v>
      </c>
      <c r="H22" s="87">
        <f>H23</f>
        <v>0</v>
      </c>
    </row>
    <row r="23" spans="1:8" ht="25.5" x14ac:dyDescent="0.25">
      <c r="A23" s="238">
        <v>4</v>
      </c>
      <c r="B23" s="239"/>
      <c r="C23" s="240"/>
      <c r="D23" s="83" t="s">
        <v>106</v>
      </c>
      <c r="E23" s="72">
        <v>0</v>
      </c>
      <c r="F23" s="84">
        <f t="shared" si="2"/>
        <v>0</v>
      </c>
      <c r="G23" s="84">
        <f t="shared" si="2"/>
        <v>0</v>
      </c>
      <c r="H23" s="84">
        <f>H24</f>
        <v>0</v>
      </c>
    </row>
    <row r="24" spans="1:8" ht="25.5" x14ac:dyDescent="0.25">
      <c r="A24" s="241">
        <v>42</v>
      </c>
      <c r="B24" s="242"/>
      <c r="C24" s="243"/>
      <c r="D24" s="83" t="s">
        <v>107</v>
      </c>
      <c r="E24" s="72">
        <f>E25</f>
        <v>0</v>
      </c>
      <c r="F24" s="84">
        <f t="shared" si="2"/>
        <v>0</v>
      </c>
      <c r="G24" s="84">
        <f t="shared" si="2"/>
        <v>0</v>
      </c>
      <c r="H24" s="84">
        <f>H25</f>
        <v>0</v>
      </c>
    </row>
    <row r="25" spans="1:8" x14ac:dyDescent="0.25">
      <c r="A25" s="241">
        <v>421</v>
      </c>
      <c r="B25" s="242"/>
      <c r="C25" s="243"/>
      <c r="D25" s="83" t="s">
        <v>108</v>
      </c>
      <c r="E25" s="72">
        <f>E26</f>
        <v>0</v>
      </c>
      <c r="F25" s="84">
        <f t="shared" si="2"/>
        <v>0</v>
      </c>
      <c r="G25" s="84">
        <f t="shared" si="2"/>
        <v>0</v>
      </c>
      <c r="H25" s="84">
        <f>H26</f>
        <v>0</v>
      </c>
    </row>
    <row r="26" spans="1:8" x14ac:dyDescent="0.25">
      <c r="A26" s="253">
        <v>4212</v>
      </c>
      <c r="B26" s="254"/>
      <c r="C26" s="255"/>
      <c r="D26" s="85" t="s">
        <v>109</v>
      </c>
      <c r="E26" s="104">
        <v>0</v>
      </c>
      <c r="F26" s="103">
        <v>0</v>
      </c>
      <c r="G26" s="67">
        <v>0</v>
      </c>
      <c r="H26" s="67">
        <v>0</v>
      </c>
    </row>
    <row r="27" spans="1:8" ht="45.75" customHeight="1" x14ac:dyDescent="0.25">
      <c r="A27" s="256" t="s">
        <v>100</v>
      </c>
      <c r="B27" s="257"/>
      <c r="C27" s="258"/>
      <c r="D27" s="160" t="s">
        <v>113</v>
      </c>
      <c r="E27" s="86">
        <f>E28+E76</f>
        <v>64679.13</v>
      </c>
      <c r="F27" s="87">
        <f>F28+F76</f>
        <v>68341.25</v>
      </c>
      <c r="G27" s="87">
        <f>G28+G76</f>
        <v>76468</v>
      </c>
      <c r="H27" s="87">
        <f>H28+H77</f>
        <v>100909.25</v>
      </c>
    </row>
    <row r="28" spans="1:8" ht="19.5" customHeight="1" x14ac:dyDescent="0.25">
      <c r="A28" s="256" t="s">
        <v>102</v>
      </c>
      <c r="B28" s="257"/>
      <c r="C28" s="258"/>
      <c r="D28" s="160" t="s">
        <v>103</v>
      </c>
      <c r="E28" s="86">
        <f>E29+E70</f>
        <v>28145.54</v>
      </c>
      <c r="F28" s="87">
        <f t="shared" ref="F28:H31" si="3">F29</f>
        <v>25937</v>
      </c>
      <c r="G28" s="87">
        <f t="shared" si="3"/>
        <v>25937</v>
      </c>
      <c r="H28" s="87">
        <f t="shared" si="3"/>
        <v>34607</v>
      </c>
    </row>
    <row r="29" spans="1:8" ht="31.5" customHeight="1" x14ac:dyDescent="0.25">
      <c r="A29" s="274" t="s">
        <v>110</v>
      </c>
      <c r="B29" s="275"/>
      <c r="C29" s="276"/>
      <c r="D29" s="169" t="s">
        <v>114</v>
      </c>
      <c r="E29" s="93">
        <f>E30</f>
        <v>23864.54</v>
      </c>
      <c r="F29" s="94">
        <f t="shared" si="3"/>
        <v>25937</v>
      </c>
      <c r="G29" s="94">
        <f t="shared" si="3"/>
        <v>25937</v>
      </c>
      <c r="H29" s="94">
        <f t="shared" si="3"/>
        <v>34607</v>
      </c>
    </row>
    <row r="30" spans="1:8" ht="44.25" customHeight="1" x14ac:dyDescent="0.25">
      <c r="A30" s="277" t="s">
        <v>90</v>
      </c>
      <c r="B30" s="278"/>
      <c r="C30" s="279"/>
      <c r="D30" s="172" t="s">
        <v>115</v>
      </c>
      <c r="E30" s="90">
        <f>E31</f>
        <v>23864.54</v>
      </c>
      <c r="F30" s="91">
        <f t="shared" si="3"/>
        <v>25937</v>
      </c>
      <c r="G30" s="91">
        <f t="shared" si="3"/>
        <v>25937</v>
      </c>
      <c r="H30" s="91">
        <f t="shared" si="3"/>
        <v>34607</v>
      </c>
    </row>
    <row r="31" spans="1:8" ht="12.75" customHeight="1" x14ac:dyDescent="0.25">
      <c r="A31" s="277" t="s">
        <v>111</v>
      </c>
      <c r="B31" s="278"/>
      <c r="C31" s="279"/>
      <c r="D31" s="172" t="s">
        <v>9</v>
      </c>
      <c r="E31" s="90">
        <f>E32+E62</f>
        <v>23864.54</v>
      </c>
      <c r="F31" s="91">
        <f t="shared" si="3"/>
        <v>25937</v>
      </c>
      <c r="G31" s="91">
        <f t="shared" si="3"/>
        <v>25937</v>
      </c>
      <c r="H31" s="91">
        <f t="shared" si="3"/>
        <v>34607</v>
      </c>
    </row>
    <row r="32" spans="1:8" ht="19.5" customHeight="1" x14ac:dyDescent="0.25">
      <c r="A32" s="277" t="s">
        <v>112</v>
      </c>
      <c r="B32" s="278"/>
      <c r="C32" s="279"/>
      <c r="D32" s="172" t="s">
        <v>116</v>
      </c>
      <c r="E32" s="90">
        <f>E33</f>
        <v>20082.54</v>
      </c>
      <c r="F32" s="91">
        <f>F33+F62</f>
        <v>25937</v>
      </c>
      <c r="G32" s="91">
        <f>G33+G62</f>
        <v>25937</v>
      </c>
      <c r="H32" s="91">
        <f>H33+H62</f>
        <v>34607</v>
      </c>
    </row>
    <row r="33" spans="1:8" x14ac:dyDescent="0.25">
      <c r="A33" s="271">
        <v>3</v>
      </c>
      <c r="B33" s="272"/>
      <c r="C33" s="273"/>
      <c r="D33" s="95" t="s">
        <v>97</v>
      </c>
      <c r="E33" s="96">
        <f>E34+E59</f>
        <v>20082.54</v>
      </c>
      <c r="F33" s="97">
        <f>F34+F59</f>
        <v>22208</v>
      </c>
      <c r="G33" s="97">
        <f>G34+G59</f>
        <v>22208</v>
      </c>
      <c r="H33" s="97">
        <f>H34+H59</f>
        <v>29177</v>
      </c>
    </row>
    <row r="34" spans="1:8" x14ac:dyDescent="0.25">
      <c r="A34" s="271">
        <v>32</v>
      </c>
      <c r="B34" s="272"/>
      <c r="C34" s="273"/>
      <c r="D34" s="95" t="s">
        <v>20</v>
      </c>
      <c r="E34" s="96">
        <f>E35+E39+E44+E53</f>
        <v>19472.82</v>
      </c>
      <c r="F34" s="97">
        <f>F35+F39+F44+F53</f>
        <v>21608</v>
      </c>
      <c r="G34" s="97">
        <f>G35+G39+G44+G53</f>
        <v>21508</v>
      </c>
      <c r="H34" s="97">
        <f>H35+H39+H44+H53</f>
        <v>28377</v>
      </c>
    </row>
    <row r="35" spans="1:8" x14ac:dyDescent="0.25">
      <c r="A35" s="271">
        <v>321</v>
      </c>
      <c r="B35" s="272"/>
      <c r="C35" s="273"/>
      <c r="D35" s="95" t="s">
        <v>117</v>
      </c>
      <c r="E35" s="96">
        <f>E36+E37+E38</f>
        <v>1160.53</v>
      </c>
      <c r="F35" s="97">
        <f>F36+F37+F38</f>
        <v>1415</v>
      </c>
      <c r="G35" s="97">
        <f>G36+G37+G38</f>
        <v>1900</v>
      </c>
      <c r="H35" s="97">
        <f>H36+H37+H38</f>
        <v>2400</v>
      </c>
    </row>
    <row r="36" spans="1:8" x14ac:dyDescent="0.25">
      <c r="A36" s="253">
        <v>3211</v>
      </c>
      <c r="B36" s="254"/>
      <c r="C36" s="255"/>
      <c r="D36" s="85" t="s">
        <v>118</v>
      </c>
      <c r="E36" s="64">
        <v>1127.73</v>
      </c>
      <c r="F36" s="67">
        <v>1115</v>
      </c>
      <c r="G36" s="67">
        <v>1500</v>
      </c>
      <c r="H36" s="67">
        <v>2000</v>
      </c>
    </row>
    <row r="37" spans="1:8" x14ac:dyDescent="0.25">
      <c r="A37" s="253">
        <v>3213</v>
      </c>
      <c r="B37" s="254"/>
      <c r="C37" s="255"/>
      <c r="D37" s="85" t="s">
        <v>119</v>
      </c>
      <c r="E37" s="64">
        <v>0</v>
      </c>
      <c r="F37" s="67">
        <v>300</v>
      </c>
      <c r="G37" s="67">
        <v>300</v>
      </c>
      <c r="H37" s="67">
        <v>300</v>
      </c>
    </row>
    <row r="38" spans="1:8" x14ac:dyDescent="0.25">
      <c r="A38" s="253">
        <v>3214</v>
      </c>
      <c r="B38" s="254"/>
      <c r="C38" s="255"/>
      <c r="D38" s="85" t="s">
        <v>120</v>
      </c>
      <c r="E38" s="64">
        <v>32.799999999999997</v>
      </c>
      <c r="F38" s="67">
        <v>0</v>
      </c>
      <c r="G38" s="67">
        <v>100</v>
      </c>
      <c r="H38" s="67">
        <v>100</v>
      </c>
    </row>
    <row r="39" spans="1:8" x14ac:dyDescent="0.25">
      <c r="A39" s="271">
        <v>322</v>
      </c>
      <c r="B39" s="272"/>
      <c r="C39" s="273"/>
      <c r="D39" s="95" t="s">
        <v>121</v>
      </c>
      <c r="E39" s="96">
        <f>E40+E41+E42+E43</f>
        <v>8619.73</v>
      </c>
      <c r="F39" s="97">
        <f>F40+F41+F42+F43</f>
        <v>11533</v>
      </c>
      <c r="G39" s="97">
        <f>G40+G41+G42+G43</f>
        <v>9448</v>
      </c>
      <c r="H39" s="97">
        <f>H40+H41+H42+H43</f>
        <v>12848</v>
      </c>
    </row>
    <row r="40" spans="1:8" ht="15.75" customHeight="1" x14ac:dyDescent="0.25">
      <c r="A40" s="253">
        <v>3221</v>
      </c>
      <c r="B40" s="254"/>
      <c r="C40" s="255"/>
      <c r="D40" s="85" t="s">
        <v>124</v>
      </c>
      <c r="E40" s="64">
        <v>2803.85</v>
      </c>
      <c r="F40" s="67">
        <v>2000</v>
      </c>
      <c r="G40" s="67">
        <v>3000</v>
      </c>
      <c r="H40" s="67">
        <v>6000</v>
      </c>
    </row>
    <row r="41" spans="1:8" x14ac:dyDescent="0.25">
      <c r="A41" s="253">
        <v>3223</v>
      </c>
      <c r="B41" s="254"/>
      <c r="C41" s="255"/>
      <c r="D41" s="85" t="s">
        <v>122</v>
      </c>
      <c r="E41" s="64">
        <v>5815.88</v>
      </c>
      <c r="F41" s="67">
        <v>8833</v>
      </c>
      <c r="G41" s="67">
        <v>6248</v>
      </c>
      <c r="H41" s="67">
        <v>6248</v>
      </c>
    </row>
    <row r="42" spans="1:8" x14ac:dyDescent="0.25">
      <c r="A42" s="253">
        <v>3225</v>
      </c>
      <c r="B42" s="254"/>
      <c r="C42" s="255"/>
      <c r="D42" s="85" t="s">
        <v>123</v>
      </c>
      <c r="E42" s="64">
        <v>0</v>
      </c>
      <c r="F42" s="67">
        <v>200</v>
      </c>
      <c r="G42" s="67">
        <v>200</v>
      </c>
      <c r="H42" s="67">
        <v>500</v>
      </c>
    </row>
    <row r="43" spans="1:8" ht="25.5" x14ac:dyDescent="0.25">
      <c r="A43" s="253">
        <v>3227</v>
      </c>
      <c r="B43" s="254"/>
      <c r="C43" s="255"/>
      <c r="D43" s="85" t="s">
        <v>125</v>
      </c>
      <c r="E43" s="64">
        <v>0</v>
      </c>
      <c r="F43" s="67">
        <v>500</v>
      </c>
      <c r="G43" s="67">
        <v>0</v>
      </c>
      <c r="H43" s="67">
        <v>100</v>
      </c>
    </row>
    <row r="44" spans="1:8" x14ac:dyDescent="0.25">
      <c r="A44" s="271">
        <v>323</v>
      </c>
      <c r="B44" s="272"/>
      <c r="C44" s="273"/>
      <c r="D44" s="95" t="s">
        <v>126</v>
      </c>
      <c r="E44" s="96">
        <f>E45+E46+E47+E48+E49+E50+E51+E52</f>
        <v>9243.73</v>
      </c>
      <c r="F44" s="97">
        <f>F45+F46+F47+F48+F49+F50+F51+F52</f>
        <v>8400</v>
      </c>
      <c r="G44" s="97">
        <f>G45+G46+G47+G48+G49+G50+G51+G52</f>
        <v>9450</v>
      </c>
      <c r="H44" s="97">
        <f>H45+H46+H47+H48+H49+H50+H51+H52</f>
        <v>12200</v>
      </c>
    </row>
    <row r="45" spans="1:8" x14ac:dyDescent="0.25">
      <c r="A45" s="253">
        <v>3231</v>
      </c>
      <c r="B45" s="254"/>
      <c r="C45" s="255"/>
      <c r="D45" s="85" t="s">
        <v>127</v>
      </c>
      <c r="E45" s="64">
        <v>1168.44</v>
      </c>
      <c r="F45" s="67">
        <v>1300</v>
      </c>
      <c r="G45" s="67">
        <v>1300</v>
      </c>
      <c r="H45" s="67">
        <v>1300</v>
      </c>
    </row>
    <row r="46" spans="1:8" x14ac:dyDescent="0.25">
      <c r="A46" s="253">
        <v>3233</v>
      </c>
      <c r="B46" s="254"/>
      <c r="C46" s="255"/>
      <c r="D46" s="85" t="s">
        <v>128</v>
      </c>
      <c r="E46" s="64">
        <v>604.73</v>
      </c>
      <c r="F46" s="67">
        <v>0</v>
      </c>
      <c r="G46" s="67">
        <v>0</v>
      </c>
      <c r="H46" s="67">
        <v>0</v>
      </c>
    </row>
    <row r="47" spans="1:8" x14ac:dyDescent="0.25">
      <c r="A47" s="253">
        <v>3234</v>
      </c>
      <c r="B47" s="254"/>
      <c r="C47" s="255"/>
      <c r="D47" s="85" t="s">
        <v>129</v>
      </c>
      <c r="E47" s="64">
        <v>2640.15</v>
      </c>
      <c r="F47" s="67">
        <v>3100</v>
      </c>
      <c r="G47" s="67">
        <v>2500</v>
      </c>
      <c r="H47" s="67">
        <v>3500</v>
      </c>
    </row>
    <row r="48" spans="1:8" x14ac:dyDescent="0.25">
      <c r="A48" s="253">
        <v>3235</v>
      </c>
      <c r="B48" s="254"/>
      <c r="C48" s="255"/>
      <c r="D48" s="85" t="s">
        <v>130</v>
      </c>
      <c r="E48" s="64">
        <v>1244.3</v>
      </c>
      <c r="F48" s="67">
        <v>1300</v>
      </c>
      <c r="G48" s="67">
        <v>1500</v>
      </c>
      <c r="H48" s="67">
        <v>1500</v>
      </c>
    </row>
    <row r="49" spans="1:8" x14ac:dyDescent="0.25">
      <c r="A49" s="253">
        <v>3236</v>
      </c>
      <c r="B49" s="254"/>
      <c r="C49" s="255"/>
      <c r="D49" s="85" t="s">
        <v>131</v>
      </c>
      <c r="E49" s="64">
        <v>1786.38</v>
      </c>
      <c r="F49" s="67">
        <v>1000</v>
      </c>
      <c r="G49" s="67">
        <v>2300</v>
      </c>
      <c r="H49" s="67">
        <v>4000</v>
      </c>
    </row>
    <row r="50" spans="1:8" x14ac:dyDescent="0.25">
      <c r="A50" s="253">
        <v>3237</v>
      </c>
      <c r="B50" s="254"/>
      <c r="C50" s="255"/>
      <c r="D50" s="85" t="s">
        <v>132</v>
      </c>
      <c r="E50" s="64">
        <v>193.77</v>
      </c>
      <c r="F50" s="67">
        <v>150</v>
      </c>
      <c r="G50" s="67">
        <v>150</v>
      </c>
      <c r="H50" s="67">
        <v>150</v>
      </c>
    </row>
    <row r="51" spans="1:8" x14ac:dyDescent="0.25">
      <c r="A51" s="253">
        <v>3238</v>
      </c>
      <c r="B51" s="254"/>
      <c r="C51" s="255"/>
      <c r="D51" s="85" t="s">
        <v>133</v>
      </c>
      <c r="E51" s="64">
        <v>1605.96</v>
      </c>
      <c r="F51" s="67">
        <v>1500</v>
      </c>
      <c r="G51" s="67">
        <v>1600</v>
      </c>
      <c r="H51" s="67">
        <v>1600</v>
      </c>
    </row>
    <row r="52" spans="1:8" x14ac:dyDescent="0.25">
      <c r="A52" s="253">
        <v>3239</v>
      </c>
      <c r="B52" s="254"/>
      <c r="C52" s="255"/>
      <c r="D52" s="85" t="s">
        <v>134</v>
      </c>
      <c r="E52" s="64">
        <v>0</v>
      </c>
      <c r="F52" s="67">
        <v>50</v>
      </c>
      <c r="G52" s="67">
        <v>100</v>
      </c>
      <c r="H52" s="67">
        <v>150</v>
      </c>
    </row>
    <row r="53" spans="1:8" ht="25.5" x14ac:dyDescent="0.25">
      <c r="A53" s="271">
        <v>329</v>
      </c>
      <c r="B53" s="272"/>
      <c r="C53" s="273"/>
      <c r="D53" s="95" t="s">
        <v>135</v>
      </c>
      <c r="E53" s="96">
        <f>E54+E55+E56+E57+E58</f>
        <v>448.83</v>
      </c>
      <c r="F53" s="97">
        <f>F54+F55+F56+F57+F58</f>
        <v>260</v>
      </c>
      <c r="G53" s="97">
        <f>G54+G55+G56+G57+G58</f>
        <v>710</v>
      </c>
      <c r="H53" s="97">
        <f>H54+H55+H56+H57+H58</f>
        <v>929</v>
      </c>
    </row>
    <row r="54" spans="1:8" x14ac:dyDescent="0.25">
      <c r="A54" s="253">
        <v>3292</v>
      </c>
      <c r="B54" s="254"/>
      <c r="C54" s="255"/>
      <c r="D54" s="85" t="s">
        <v>136</v>
      </c>
      <c r="E54" s="64">
        <v>0</v>
      </c>
      <c r="F54" s="67">
        <v>0</v>
      </c>
      <c r="G54" s="67">
        <v>0</v>
      </c>
      <c r="H54" s="67">
        <v>0</v>
      </c>
    </row>
    <row r="55" spans="1:8" x14ac:dyDescent="0.25">
      <c r="A55" s="253">
        <v>3293</v>
      </c>
      <c r="B55" s="254"/>
      <c r="C55" s="255"/>
      <c r="D55" s="85" t="s">
        <v>137</v>
      </c>
      <c r="E55" s="64">
        <v>0</v>
      </c>
      <c r="F55" s="67">
        <v>0</v>
      </c>
      <c r="G55" s="67">
        <v>0</v>
      </c>
      <c r="H55" s="67">
        <v>0</v>
      </c>
    </row>
    <row r="56" spans="1:8" x14ac:dyDescent="0.25">
      <c r="A56" s="253">
        <v>3294</v>
      </c>
      <c r="B56" s="254"/>
      <c r="C56" s="255"/>
      <c r="D56" s="85" t="s">
        <v>138</v>
      </c>
      <c r="E56" s="64">
        <v>53.09</v>
      </c>
      <c r="F56" s="67">
        <v>60</v>
      </c>
      <c r="G56" s="67">
        <v>60</v>
      </c>
      <c r="H56" s="67">
        <v>70</v>
      </c>
    </row>
    <row r="57" spans="1:8" x14ac:dyDescent="0.25">
      <c r="A57" s="253">
        <v>3295</v>
      </c>
      <c r="B57" s="254"/>
      <c r="C57" s="255"/>
      <c r="D57" s="85" t="s">
        <v>139</v>
      </c>
      <c r="E57" s="64">
        <v>175.39</v>
      </c>
      <c r="F57" s="67">
        <v>100</v>
      </c>
      <c r="G57" s="67">
        <v>150</v>
      </c>
      <c r="H57" s="67">
        <v>200</v>
      </c>
    </row>
    <row r="58" spans="1:8" ht="25.5" x14ac:dyDescent="0.25">
      <c r="A58" s="253">
        <v>3299</v>
      </c>
      <c r="B58" s="254"/>
      <c r="C58" s="255"/>
      <c r="D58" s="85" t="s">
        <v>135</v>
      </c>
      <c r="E58" s="64">
        <v>220.35</v>
      </c>
      <c r="F58" s="67">
        <v>100</v>
      </c>
      <c r="G58" s="67">
        <v>500</v>
      </c>
      <c r="H58" s="67">
        <v>659</v>
      </c>
    </row>
    <row r="59" spans="1:8" x14ac:dyDescent="0.25">
      <c r="A59" s="277">
        <v>34</v>
      </c>
      <c r="B59" s="278"/>
      <c r="C59" s="279"/>
      <c r="D59" s="172" t="s">
        <v>72</v>
      </c>
      <c r="E59" s="90">
        <f t="shared" ref="E59:G60" si="4">E60</f>
        <v>609.72</v>
      </c>
      <c r="F59" s="91">
        <f t="shared" si="4"/>
        <v>600</v>
      </c>
      <c r="G59" s="91">
        <f t="shared" si="4"/>
        <v>700</v>
      </c>
      <c r="H59" s="91">
        <f>H60</f>
        <v>800</v>
      </c>
    </row>
    <row r="60" spans="1:8" x14ac:dyDescent="0.25">
      <c r="A60" s="253">
        <v>343</v>
      </c>
      <c r="B60" s="254"/>
      <c r="C60" s="255"/>
      <c r="D60" s="85" t="s">
        <v>140</v>
      </c>
      <c r="E60" s="64">
        <f t="shared" si="4"/>
        <v>609.72</v>
      </c>
      <c r="F60" s="67">
        <f t="shared" si="4"/>
        <v>600</v>
      </c>
      <c r="G60" s="67">
        <f t="shared" si="4"/>
        <v>700</v>
      </c>
      <c r="H60" s="67">
        <f>H61</f>
        <v>800</v>
      </c>
    </row>
    <row r="61" spans="1:8" ht="25.5" x14ac:dyDescent="0.25">
      <c r="A61" s="253">
        <v>3431</v>
      </c>
      <c r="B61" s="254"/>
      <c r="C61" s="255"/>
      <c r="D61" s="85" t="s">
        <v>141</v>
      </c>
      <c r="E61" s="64">
        <v>609.72</v>
      </c>
      <c r="F61" s="67">
        <v>600</v>
      </c>
      <c r="G61" s="67">
        <v>700</v>
      </c>
      <c r="H61" s="67">
        <v>800</v>
      </c>
    </row>
    <row r="62" spans="1:8" ht="30" customHeight="1" x14ac:dyDescent="0.25">
      <c r="A62" s="256" t="s">
        <v>142</v>
      </c>
      <c r="B62" s="257"/>
      <c r="C62" s="258"/>
      <c r="D62" s="160" t="s">
        <v>144</v>
      </c>
      <c r="E62" s="86">
        <f t="shared" ref="E62:G64" si="5">E63</f>
        <v>3782</v>
      </c>
      <c r="F62" s="87">
        <f t="shared" si="5"/>
        <v>3729</v>
      </c>
      <c r="G62" s="87">
        <f t="shared" si="5"/>
        <v>3729</v>
      </c>
      <c r="H62" s="87">
        <f>H65</f>
        <v>5430</v>
      </c>
    </row>
    <row r="63" spans="1:8" ht="15.75" customHeight="1" x14ac:dyDescent="0.25">
      <c r="A63" s="277" t="s">
        <v>143</v>
      </c>
      <c r="B63" s="278"/>
      <c r="C63" s="279"/>
      <c r="D63" s="172" t="s">
        <v>116</v>
      </c>
      <c r="E63" s="90">
        <f t="shared" si="5"/>
        <v>3782</v>
      </c>
      <c r="F63" s="91">
        <f t="shared" si="5"/>
        <v>3729</v>
      </c>
      <c r="G63" s="91">
        <f t="shared" si="5"/>
        <v>3729</v>
      </c>
      <c r="H63" s="91">
        <f>H64</f>
        <v>5430</v>
      </c>
    </row>
    <row r="64" spans="1:8" ht="15.75" customHeight="1" x14ac:dyDescent="0.25">
      <c r="A64" s="136"/>
      <c r="B64" s="137">
        <v>3</v>
      </c>
      <c r="C64" s="138"/>
      <c r="D64" s="95" t="s">
        <v>97</v>
      </c>
      <c r="E64" s="96">
        <f t="shared" si="5"/>
        <v>3782</v>
      </c>
      <c r="F64" s="97">
        <f t="shared" si="5"/>
        <v>3729</v>
      </c>
      <c r="G64" s="97">
        <f t="shared" si="5"/>
        <v>3729</v>
      </c>
      <c r="H64" s="97">
        <f>H65</f>
        <v>5430</v>
      </c>
    </row>
    <row r="65" spans="1:8" ht="15.75" customHeight="1" x14ac:dyDescent="0.25">
      <c r="A65" s="136"/>
      <c r="B65" s="137">
        <v>32</v>
      </c>
      <c r="C65" s="138"/>
      <c r="D65" s="95" t="s">
        <v>20</v>
      </c>
      <c r="E65" s="96">
        <f>E66+E68</f>
        <v>3782</v>
      </c>
      <c r="F65" s="97">
        <f>F66+F68</f>
        <v>3729</v>
      </c>
      <c r="G65" s="97">
        <f>G66+G68</f>
        <v>3729</v>
      </c>
      <c r="H65" s="97">
        <f>H66+H68</f>
        <v>5430</v>
      </c>
    </row>
    <row r="66" spans="1:8" ht="15.75" customHeight="1" x14ac:dyDescent="0.25">
      <c r="A66" s="136"/>
      <c r="B66" s="137">
        <v>322</v>
      </c>
      <c r="C66" s="138"/>
      <c r="D66" s="95" t="s">
        <v>121</v>
      </c>
      <c r="E66" s="96">
        <f>E67</f>
        <v>1318.11</v>
      </c>
      <c r="F66" s="97">
        <f>F67</f>
        <v>1864.5</v>
      </c>
      <c r="G66" s="97">
        <f>G67</f>
        <v>1864.5</v>
      </c>
      <c r="H66" s="97">
        <f>H67</f>
        <v>2715</v>
      </c>
    </row>
    <row r="67" spans="1:8" ht="25.5" customHeight="1" x14ac:dyDescent="0.25">
      <c r="A67" s="139"/>
      <c r="B67" s="140">
        <v>3224</v>
      </c>
      <c r="C67" s="141"/>
      <c r="D67" s="83" t="s">
        <v>145</v>
      </c>
      <c r="E67" s="64">
        <v>1318.11</v>
      </c>
      <c r="F67" s="67">
        <v>1864.5</v>
      </c>
      <c r="G67" s="67">
        <v>1864.5</v>
      </c>
      <c r="H67" s="67">
        <v>2715</v>
      </c>
    </row>
    <row r="68" spans="1:8" ht="15.75" customHeight="1" x14ac:dyDescent="0.25">
      <c r="A68" s="142"/>
      <c r="B68" s="143">
        <v>323</v>
      </c>
      <c r="C68" s="144"/>
      <c r="D68" s="172" t="s">
        <v>126</v>
      </c>
      <c r="E68" s="90">
        <f>E69</f>
        <v>2463.89</v>
      </c>
      <c r="F68" s="91">
        <f>F69</f>
        <v>1864.5</v>
      </c>
      <c r="G68" s="91">
        <f>G69</f>
        <v>1864.5</v>
      </c>
      <c r="H68" s="91">
        <f>H69</f>
        <v>2715</v>
      </c>
    </row>
    <row r="69" spans="1:8" ht="13.5" customHeight="1" x14ac:dyDescent="0.25">
      <c r="A69" s="139"/>
      <c r="B69" s="140">
        <v>3232</v>
      </c>
      <c r="C69" s="141"/>
      <c r="D69" s="85" t="s">
        <v>146</v>
      </c>
      <c r="E69" s="64">
        <v>2463.89</v>
      </c>
      <c r="F69" s="67">
        <v>1864.5</v>
      </c>
      <c r="G69" s="67">
        <v>1864.5</v>
      </c>
      <c r="H69" s="67">
        <v>2715</v>
      </c>
    </row>
    <row r="70" spans="1:8" ht="15.75" customHeight="1" x14ac:dyDescent="0.25">
      <c r="A70" s="256" t="s">
        <v>147</v>
      </c>
      <c r="B70" s="257"/>
      <c r="C70" s="258"/>
      <c r="D70" s="160" t="s">
        <v>148</v>
      </c>
      <c r="E70" s="86">
        <f t="shared" ref="E70:G71" si="6">E71</f>
        <v>4281</v>
      </c>
      <c r="F70" s="87">
        <f t="shared" si="6"/>
        <v>0</v>
      </c>
      <c r="G70" s="87">
        <f t="shared" si="6"/>
        <v>0</v>
      </c>
      <c r="H70" s="87">
        <f>H71</f>
        <v>0</v>
      </c>
    </row>
    <row r="71" spans="1:8" ht="15.75" customHeight="1" x14ac:dyDescent="0.25">
      <c r="A71" s="277" t="s">
        <v>149</v>
      </c>
      <c r="B71" s="278"/>
      <c r="C71" s="279"/>
      <c r="D71" s="172" t="s">
        <v>82</v>
      </c>
      <c r="E71" s="90">
        <f t="shared" si="6"/>
        <v>4281</v>
      </c>
      <c r="F71" s="91">
        <f t="shared" si="6"/>
        <v>0</v>
      </c>
      <c r="G71" s="91">
        <f t="shared" si="6"/>
        <v>0</v>
      </c>
      <c r="H71" s="91">
        <f>H72</f>
        <v>0</v>
      </c>
    </row>
    <row r="72" spans="1:8" ht="15.75" customHeight="1" x14ac:dyDescent="0.25">
      <c r="A72" s="277">
        <v>3</v>
      </c>
      <c r="B72" s="278"/>
      <c r="C72" s="279"/>
      <c r="D72" s="172" t="s">
        <v>97</v>
      </c>
      <c r="E72" s="90">
        <f>E74</f>
        <v>4281</v>
      </c>
      <c r="F72" s="91">
        <f>F74</f>
        <v>0</v>
      </c>
      <c r="G72" s="91">
        <f>G74</f>
        <v>0</v>
      </c>
      <c r="H72" s="91">
        <f>H73</f>
        <v>0</v>
      </c>
    </row>
    <row r="73" spans="1:8" ht="15.75" customHeight="1" x14ac:dyDescent="0.25">
      <c r="A73" s="277">
        <v>32</v>
      </c>
      <c r="B73" s="278"/>
      <c r="C73" s="279"/>
      <c r="D73" s="172" t="s">
        <v>20</v>
      </c>
      <c r="E73" s="90">
        <f t="shared" ref="E73:G74" si="7">E74</f>
        <v>4281</v>
      </c>
      <c r="F73" s="91">
        <f t="shared" si="7"/>
        <v>0</v>
      </c>
      <c r="G73" s="91">
        <f t="shared" si="7"/>
        <v>0</v>
      </c>
      <c r="H73" s="91">
        <f>H74</f>
        <v>0</v>
      </c>
    </row>
    <row r="74" spans="1:8" ht="15.75" customHeight="1" x14ac:dyDescent="0.25">
      <c r="A74" s="277">
        <v>322</v>
      </c>
      <c r="B74" s="278"/>
      <c r="C74" s="279"/>
      <c r="D74" s="172" t="s">
        <v>121</v>
      </c>
      <c r="E74" s="90">
        <f t="shared" si="7"/>
        <v>4281</v>
      </c>
      <c r="F74" s="91">
        <f t="shared" si="7"/>
        <v>0</v>
      </c>
      <c r="G74" s="91">
        <f t="shared" si="7"/>
        <v>0</v>
      </c>
      <c r="H74" s="91">
        <f>H75</f>
        <v>0</v>
      </c>
    </row>
    <row r="75" spans="1:8" ht="15.75" customHeight="1" x14ac:dyDescent="0.25">
      <c r="A75" s="253">
        <v>3223</v>
      </c>
      <c r="B75" s="254"/>
      <c r="C75" s="255"/>
      <c r="D75" s="85" t="s">
        <v>150</v>
      </c>
      <c r="E75" s="64">
        <v>4281</v>
      </c>
      <c r="F75" s="67">
        <v>0</v>
      </c>
      <c r="G75" s="67">
        <v>0</v>
      </c>
      <c r="H75" s="67">
        <v>0</v>
      </c>
    </row>
    <row r="76" spans="1:8" ht="45" customHeight="1" x14ac:dyDescent="0.25">
      <c r="A76" s="256" t="s">
        <v>151</v>
      </c>
      <c r="B76" s="257"/>
      <c r="C76" s="258"/>
      <c r="D76" s="160" t="s">
        <v>152</v>
      </c>
      <c r="E76" s="86">
        <f>E77</f>
        <v>36533.589999999997</v>
      </c>
      <c r="F76" s="87">
        <f>F77</f>
        <v>42404.25</v>
      </c>
      <c r="G76" s="87">
        <f>G77</f>
        <v>50531</v>
      </c>
      <c r="H76" s="87">
        <f>H77</f>
        <v>66302.25</v>
      </c>
    </row>
    <row r="77" spans="1:8" ht="30" customHeight="1" x14ac:dyDescent="0.25">
      <c r="A77" s="274" t="s">
        <v>153</v>
      </c>
      <c r="B77" s="275"/>
      <c r="C77" s="276"/>
      <c r="D77" s="169" t="s">
        <v>154</v>
      </c>
      <c r="E77" s="93">
        <f>E78+E87+E94+E100+E106+E120+E134+E149+E155</f>
        <v>36533.589999999997</v>
      </c>
      <c r="F77" s="94">
        <f>F79+F87+F94+F100+F106+F120+F134+F149+F156</f>
        <v>42404.25</v>
      </c>
      <c r="G77" s="94">
        <f>G78+G134</f>
        <v>50531</v>
      </c>
      <c r="H77" s="94">
        <f>H79+H87+H94+H100+H106+H120+H134+H155</f>
        <v>66302.25</v>
      </c>
    </row>
    <row r="78" spans="1:8" ht="15" customHeight="1" x14ac:dyDescent="0.25">
      <c r="A78" s="256" t="s">
        <v>90</v>
      </c>
      <c r="B78" s="257"/>
      <c r="C78" s="258"/>
      <c r="D78" s="160" t="s">
        <v>155</v>
      </c>
      <c r="E78" s="86">
        <f t="shared" ref="E78:G83" si="8">E79</f>
        <v>0</v>
      </c>
      <c r="F78" s="87">
        <f>F79+F87+F94+F100+F106+F120</f>
        <v>24243</v>
      </c>
      <c r="G78" s="87">
        <f>G79+G87+G94+G100+G106+G120</f>
        <v>50031</v>
      </c>
      <c r="H78" s="87">
        <f>H79</f>
        <v>0</v>
      </c>
    </row>
    <row r="79" spans="1:8" ht="15.75" customHeight="1" x14ac:dyDescent="0.25">
      <c r="A79" s="256" t="s">
        <v>111</v>
      </c>
      <c r="B79" s="257"/>
      <c r="C79" s="258"/>
      <c r="D79" s="160" t="s">
        <v>132</v>
      </c>
      <c r="E79" s="86">
        <f t="shared" si="8"/>
        <v>0</v>
      </c>
      <c r="F79" s="87">
        <f t="shared" si="8"/>
        <v>0</v>
      </c>
      <c r="G79" s="87">
        <f t="shared" si="8"/>
        <v>0</v>
      </c>
      <c r="H79" s="87">
        <f>H82</f>
        <v>0</v>
      </c>
    </row>
    <row r="80" spans="1:8" ht="14.25" customHeight="1" x14ac:dyDescent="0.25">
      <c r="A80" s="256" t="s">
        <v>156</v>
      </c>
      <c r="B80" s="257"/>
      <c r="C80" s="258"/>
      <c r="D80" s="160" t="s">
        <v>82</v>
      </c>
      <c r="E80" s="86">
        <f t="shared" si="8"/>
        <v>0</v>
      </c>
      <c r="F80" s="87">
        <f t="shared" si="8"/>
        <v>0</v>
      </c>
      <c r="G80" s="87">
        <f t="shared" si="8"/>
        <v>0</v>
      </c>
      <c r="H80" s="87">
        <f>H81</f>
        <v>0</v>
      </c>
    </row>
    <row r="81" spans="1:8" ht="15.75" customHeight="1" x14ac:dyDescent="0.25">
      <c r="A81" s="142"/>
      <c r="B81" s="143">
        <v>3</v>
      </c>
      <c r="C81" s="144"/>
      <c r="D81" s="172" t="s">
        <v>97</v>
      </c>
      <c r="E81" s="90">
        <f t="shared" si="8"/>
        <v>0</v>
      </c>
      <c r="F81" s="91">
        <f t="shared" si="8"/>
        <v>0</v>
      </c>
      <c r="G81" s="91">
        <f t="shared" si="8"/>
        <v>0</v>
      </c>
      <c r="H81" s="91">
        <f>H82</f>
        <v>0</v>
      </c>
    </row>
    <row r="82" spans="1:8" ht="15.75" customHeight="1" x14ac:dyDescent="0.25">
      <c r="A82" s="142"/>
      <c r="B82" s="143">
        <v>32</v>
      </c>
      <c r="C82" s="144"/>
      <c r="D82" s="172" t="s">
        <v>20</v>
      </c>
      <c r="E82" s="90">
        <f t="shared" si="8"/>
        <v>0</v>
      </c>
      <c r="F82" s="91">
        <f>F83+F85</f>
        <v>0</v>
      </c>
      <c r="G82" s="91">
        <f>G83</f>
        <v>0</v>
      </c>
      <c r="H82" s="91">
        <f>H83</f>
        <v>0</v>
      </c>
    </row>
    <row r="83" spans="1:8" ht="15.75" customHeight="1" x14ac:dyDescent="0.25">
      <c r="A83" s="142"/>
      <c r="B83" s="143">
        <v>323</v>
      </c>
      <c r="C83" s="144"/>
      <c r="D83" s="172" t="s">
        <v>126</v>
      </c>
      <c r="E83" s="90">
        <f t="shared" si="8"/>
        <v>0</v>
      </c>
      <c r="F83" s="91">
        <f>F84</f>
        <v>0</v>
      </c>
      <c r="G83" s="91">
        <f>G84</f>
        <v>0</v>
      </c>
      <c r="H83" s="91">
        <f>H84</f>
        <v>0</v>
      </c>
    </row>
    <row r="84" spans="1:8" ht="15.75" customHeight="1" x14ac:dyDescent="0.25">
      <c r="A84" s="139"/>
      <c r="B84" s="140">
        <v>3237</v>
      </c>
      <c r="C84" s="141"/>
      <c r="D84" s="85" t="s">
        <v>157</v>
      </c>
      <c r="E84" s="64">
        <v>0</v>
      </c>
      <c r="F84" s="67">
        <v>0</v>
      </c>
      <c r="G84" s="67">
        <v>0</v>
      </c>
      <c r="H84" s="67">
        <v>0</v>
      </c>
    </row>
    <row r="85" spans="1:8" ht="27.75" customHeight="1" x14ac:dyDescent="0.25">
      <c r="A85" s="142"/>
      <c r="B85" s="143">
        <v>329</v>
      </c>
      <c r="C85" s="144"/>
      <c r="D85" s="172" t="s">
        <v>135</v>
      </c>
      <c r="E85" s="90">
        <f>E86</f>
        <v>0</v>
      </c>
      <c r="F85" s="91">
        <f>F86</f>
        <v>0</v>
      </c>
      <c r="G85" s="91">
        <f>G86</f>
        <v>0</v>
      </c>
      <c r="H85" s="91">
        <v>0</v>
      </c>
    </row>
    <row r="86" spans="1:8" ht="15.75" customHeight="1" x14ac:dyDescent="0.25">
      <c r="A86" s="139"/>
      <c r="B86" s="140">
        <v>3296</v>
      </c>
      <c r="C86" s="141"/>
      <c r="D86" s="85" t="s">
        <v>158</v>
      </c>
      <c r="E86" s="64">
        <v>0</v>
      </c>
      <c r="F86" s="67">
        <v>0</v>
      </c>
      <c r="G86" s="67">
        <v>0</v>
      </c>
      <c r="H86" s="67">
        <v>0</v>
      </c>
    </row>
    <row r="87" spans="1:8" ht="17.25" customHeight="1" x14ac:dyDescent="0.25">
      <c r="A87" s="256" t="s">
        <v>159</v>
      </c>
      <c r="B87" s="257"/>
      <c r="C87" s="258"/>
      <c r="D87" s="160" t="s">
        <v>160</v>
      </c>
      <c r="E87" s="86">
        <f t="shared" ref="E87:G90" si="9">E88</f>
        <v>3711.9900000000002</v>
      </c>
      <c r="F87" s="87">
        <f t="shared" si="9"/>
        <v>3000</v>
      </c>
      <c r="G87" s="87">
        <f t="shared" si="9"/>
        <v>0</v>
      </c>
      <c r="H87" s="87">
        <f>H90</f>
        <v>0</v>
      </c>
    </row>
    <row r="88" spans="1:8" ht="15.75" customHeight="1" x14ac:dyDescent="0.25">
      <c r="A88" s="256" t="s">
        <v>161</v>
      </c>
      <c r="B88" s="257"/>
      <c r="C88" s="258"/>
      <c r="D88" s="160" t="s">
        <v>82</v>
      </c>
      <c r="E88" s="86">
        <f t="shared" si="9"/>
        <v>3711.9900000000002</v>
      </c>
      <c r="F88" s="87">
        <f t="shared" si="9"/>
        <v>3000</v>
      </c>
      <c r="G88" s="87">
        <f t="shared" si="9"/>
        <v>0</v>
      </c>
      <c r="H88" s="87">
        <v>0</v>
      </c>
    </row>
    <row r="89" spans="1:8" ht="15.75" customHeight="1" x14ac:dyDescent="0.25">
      <c r="A89" s="151"/>
      <c r="B89" s="152">
        <v>3</v>
      </c>
      <c r="C89" s="153"/>
      <c r="D89" s="160" t="s">
        <v>97</v>
      </c>
      <c r="E89" s="86">
        <f t="shared" si="9"/>
        <v>3711.9900000000002</v>
      </c>
      <c r="F89" s="87">
        <f t="shared" si="9"/>
        <v>3000</v>
      </c>
      <c r="G89" s="87">
        <f t="shared" si="9"/>
        <v>0</v>
      </c>
      <c r="H89" s="87">
        <v>0</v>
      </c>
    </row>
    <row r="90" spans="1:8" ht="15.75" customHeight="1" x14ac:dyDescent="0.25">
      <c r="A90" s="154"/>
      <c r="B90" s="155">
        <v>32</v>
      </c>
      <c r="C90" s="156"/>
      <c r="D90" s="172" t="s">
        <v>20</v>
      </c>
      <c r="E90" s="90">
        <f t="shared" si="9"/>
        <v>3711.9900000000002</v>
      </c>
      <c r="F90" s="91">
        <f t="shared" si="9"/>
        <v>3000</v>
      </c>
      <c r="G90" s="91">
        <f t="shared" si="9"/>
        <v>0</v>
      </c>
      <c r="H90" s="91">
        <v>0</v>
      </c>
    </row>
    <row r="91" spans="1:8" ht="15.75" customHeight="1" x14ac:dyDescent="0.25">
      <c r="A91" s="165"/>
      <c r="B91" s="166">
        <v>329</v>
      </c>
      <c r="C91" s="167"/>
      <c r="D91" s="95" t="s">
        <v>163</v>
      </c>
      <c r="E91" s="96">
        <f>E92+E93</f>
        <v>3711.9900000000002</v>
      </c>
      <c r="F91" s="97">
        <f>F92+F93</f>
        <v>3000</v>
      </c>
      <c r="G91" s="97">
        <f>G92+G93</f>
        <v>0</v>
      </c>
      <c r="H91" s="97">
        <v>0</v>
      </c>
    </row>
    <row r="92" spans="1:8" ht="26.25" customHeight="1" x14ac:dyDescent="0.25">
      <c r="A92" s="148"/>
      <c r="B92" s="149">
        <v>3291</v>
      </c>
      <c r="C92" s="150"/>
      <c r="D92" s="85" t="s">
        <v>162</v>
      </c>
      <c r="E92" s="64">
        <v>762.15</v>
      </c>
      <c r="F92" s="67">
        <v>0</v>
      </c>
      <c r="G92" s="67">
        <v>0</v>
      </c>
      <c r="H92" s="67">
        <v>0</v>
      </c>
    </row>
    <row r="93" spans="1:8" ht="29.25" customHeight="1" x14ac:dyDescent="0.25">
      <c r="A93" s="148"/>
      <c r="B93" s="149">
        <v>3299</v>
      </c>
      <c r="C93" s="150"/>
      <c r="D93" s="85" t="s">
        <v>135</v>
      </c>
      <c r="E93" s="64">
        <v>2949.84</v>
      </c>
      <c r="F93" s="67">
        <v>3000</v>
      </c>
      <c r="G93" s="67">
        <v>0</v>
      </c>
      <c r="H93" s="67">
        <v>0</v>
      </c>
    </row>
    <row r="94" spans="1:8" ht="29.25" customHeight="1" x14ac:dyDescent="0.25">
      <c r="A94" s="256" t="s">
        <v>164</v>
      </c>
      <c r="B94" s="257"/>
      <c r="C94" s="258"/>
      <c r="D94" s="160" t="s">
        <v>165</v>
      </c>
      <c r="E94" s="86">
        <f t="shared" ref="E94:G98" si="10">E95</f>
        <v>100</v>
      </c>
      <c r="F94" s="87">
        <f t="shared" si="10"/>
        <v>0</v>
      </c>
      <c r="G94" s="87">
        <f t="shared" si="10"/>
        <v>0</v>
      </c>
      <c r="H94" s="87">
        <f>H97</f>
        <v>0</v>
      </c>
    </row>
    <row r="95" spans="1:8" ht="17.25" customHeight="1" x14ac:dyDescent="0.25">
      <c r="A95" s="256" t="s">
        <v>156</v>
      </c>
      <c r="B95" s="257"/>
      <c r="C95" s="258"/>
      <c r="D95" s="160" t="s">
        <v>82</v>
      </c>
      <c r="E95" s="86">
        <f t="shared" si="10"/>
        <v>100</v>
      </c>
      <c r="F95" s="87">
        <f t="shared" si="10"/>
        <v>0</v>
      </c>
      <c r="G95" s="87">
        <f t="shared" si="10"/>
        <v>0</v>
      </c>
      <c r="H95" s="87">
        <v>0</v>
      </c>
    </row>
    <row r="96" spans="1:8" ht="15.75" customHeight="1" x14ac:dyDescent="0.25">
      <c r="A96" s="151"/>
      <c r="B96" s="152">
        <v>3</v>
      </c>
      <c r="C96" s="153"/>
      <c r="D96" s="160" t="s">
        <v>97</v>
      </c>
      <c r="E96" s="86">
        <f t="shared" si="10"/>
        <v>100</v>
      </c>
      <c r="F96" s="87">
        <f t="shared" si="10"/>
        <v>0</v>
      </c>
      <c r="G96" s="87">
        <f t="shared" si="10"/>
        <v>0</v>
      </c>
      <c r="H96" s="87">
        <v>0</v>
      </c>
    </row>
    <row r="97" spans="1:8" ht="15.75" customHeight="1" x14ac:dyDescent="0.25">
      <c r="A97" s="154"/>
      <c r="B97" s="155">
        <v>32</v>
      </c>
      <c r="C97" s="156"/>
      <c r="D97" s="172" t="s">
        <v>20</v>
      </c>
      <c r="E97" s="90">
        <f t="shared" si="10"/>
        <v>100</v>
      </c>
      <c r="F97" s="91">
        <f t="shared" si="10"/>
        <v>0</v>
      </c>
      <c r="G97" s="91">
        <f t="shared" si="10"/>
        <v>0</v>
      </c>
      <c r="H97" s="91">
        <v>0</v>
      </c>
    </row>
    <row r="98" spans="1:8" ht="17.25" customHeight="1" x14ac:dyDescent="0.25">
      <c r="A98" s="154"/>
      <c r="B98" s="155">
        <v>323</v>
      </c>
      <c r="C98" s="156"/>
      <c r="D98" s="172" t="s">
        <v>126</v>
      </c>
      <c r="E98" s="90">
        <f t="shared" si="10"/>
        <v>100</v>
      </c>
      <c r="F98" s="91">
        <f t="shared" si="10"/>
        <v>0</v>
      </c>
      <c r="G98" s="91">
        <f t="shared" si="10"/>
        <v>0</v>
      </c>
      <c r="H98" s="91">
        <v>0</v>
      </c>
    </row>
    <row r="99" spans="1:8" ht="15.75" customHeight="1" x14ac:dyDescent="0.25">
      <c r="A99" s="148"/>
      <c r="B99" s="149">
        <v>3237</v>
      </c>
      <c r="C99" s="150"/>
      <c r="D99" s="85" t="s">
        <v>157</v>
      </c>
      <c r="E99" s="64">
        <v>100</v>
      </c>
      <c r="F99" s="67">
        <v>0</v>
      </c>
      <c r="G99" s="67">
        <v>0</v>
      </c>
      <c r="H99" s="67">
        <v>0</v>
      </c>
    </row>
    <row r="100" spans="1:8" ht="15.75" customHeight="1" x14ac:dyDescent="0.25">
      <c r="A100" s="256" t="s">
        <v>166</v>
      </c>
      <c r="B100" s="257"/>
      <c r="C100" s="258"/>
      <c r="D100" s="160" t="s">
        <v>167</v>
      </c>
      <c r="E100" s="86">
        <f t="shared" ref="E100:G104" si="11">E101</f>
        <v>530.88</v>
      </c>
      <c r="F100" s="87">
        <f t="shared" si="11"/>
        <v>530.89</v>
      </c>
      <c r="G100" s="87">
        <f t="shared" si="11"/>
        <v>531</v>
      </c>
      <c r="H100" s="87">
        <f>H103</f>
        <v>531</v>
      </c>
    </row>
    <row r="101" spans="1:8" ht="15.75" customHeight="1" x14ac:dyDescent="0.25">
      <c r="A101" s="256" t="s">
        <v>156</v>
      </c>
      <c r="B101" s="257"/>
      <c r="C101" s="258"/>
      <c r="D101" s="160" t="s">
        <v>82</v>
      </c>
      <c r="E101" s="86">
        <f t="shared" si="11"/>
        <v>530.88</v>
      </c>
      <c r="F101" s="87">
        <f t="shared" si="11"/>
        <v>530.89</v>
      </c>
      <c r="G101" s="87">
        <f t="shared" si="11"/>
        <v>531</v>
      </c>
      <c r="H101" s="87">
        <f>H102</f>
        <v>531</v>
      </c>
    </row>
    <row r="102" spans="1:8" ht="15.75" customHeight="1" x14ac:dyDescent="0.25">
      <c r="A102" s="151"/>
      <c r="B102" s="152">
        <v>3</v>
      </c>
      <c r="C102" s="153"/>
      <c r="D102" s="160" t="s">
        <v>97</v>
      </c>
      <c r="E102" s="86">
        <f t="shared" si="11"/>
        <v>530.88</v>
      </c>
      <c r="F102" s="87">
        <f t="shared" si="11"/>
        <v>530.89</v>
      </c>
      <c r="G102" s="87">
        <f t="shared" si="11"/>
        <v>531</v>
      </c>
      <c r="H102" s="87">
        <f>H103</f>
        <v>531</v>
      </c>
    </row>
    <row r="103" spans="1:8" ht="15.75" customHeight="1" x14ac:dyDescent="0.25">
      <c r="A103" s="154"/>
      <c r="B103" s="155">
        <v>32</v>
      </c>
      <c r="C103" s="156"/>
      <c r="D103" s="172" t="s">
        <v>20</v>
      </c>
      <c r="E103" s="90">
        <f t="shared" si="11"/>
        <v>530.88</v>
      </c>
      <c r="F103" s="91">
        <f t="shared" si="11"/>
        <v>530.89</v>
      </c>
      <c r="G103" s="91">
        <f t="shared" si="11"/>
        <v>531</v>
      </c>
      <c r="H103" s="91">
        <v>531</v>
      </c>
    </row>
    <row r="104" spans="1:8" ht="15.75" customHeight="1" x14ac:dyDescent="0.25">
      <c r="A104" s="154"/>
      <c r="B104" s="155">
        <v>323</v>
      </c>
      <c r="C104" s="156"/>
      <c r="D104" s="172" t="s">
        <v>126</v>
      </c>
      <c r="E104" s="90">
        <f t="shared" si="11"/>
        <v>530.88</v>
      </c>
      <c r="F104" s="91">
        <f t="shared" si="11"/>
        <v>530.89</v>
      </c>
      <c r="G104" s="91">
        <f t="shared" si="11"/>
        <v>531</v>
      </c>
      <c r="H104" s="91">
        <f>H105</f>
        <v>531</v>
      </c>
    </row>
    <row r="105" spans="1:8" ht="15.75" customHeight="1" x14ac:dyDescent="0.25">
      <c r="A105" s="148"/>
      <c r="B105" s="149">
        <v>3237</v>
      </c>
      <c r="C105" s="150"/>
      <c r="D105" s="85" t="s">
        <v>168</v>
      </c>
      <c r="E105" s="64">
        <v>530.88</v>
      </c>
      <c r="F105" s="67">
        <v>530.89</v>
      </c>
      <c r="G105" s="67">
        <v>531</v>
      </c>
      <c r="H105" s="67">
        <v>531</v>
      </c>
    </row>
    <row r="106" spans="1:8" ht="15.75" customHeight="1" x14ac:dyDescent="0.25">
      <c r="A106" s="256" t="s">
        <v>241</v>
      </c>
      <c r="B106" s="257"/>
      <c r="C106" s="258"/>
      <c r="D106" s="160" t="s">
        <v>242</v>
      </c>
      <c r="E106" s="86">
        <f t="shared" ref="E106:G107" si="12">E107</f>
        <v>24404.149999999998</v>
      </c>
      <c r="F106" s="87">
        <f t="shared" si="12"/>
        <v>10364.27</v>
      </c>
      <c r="G106" s="87">
        <f t="shared" si="12"/>
        <v>0</v>
      </c>
      <c r="H106" s="87">
        <f>H109+H116</f>
        <v>0</v>
      </c>
    </row>
    <row r="107" spans="1:8" ht="15.75" customHeight="1" x14ac:dyDescent="0.25">
      <c r="A107" s="256" t="s">
        <v>156</v>
      </c>
      <c r="B107" s="257"/>
      <c r="C107" s="258"/>
      <c r="D107" s="160" t="s">
        <v>82</v>
      </c>
      <c r="E107" s="86">
        <f t="shared" si="12"/>
        <v>24404.149999999998</v>
      </c>
      <c r="F107" s="87">
        <f t="shared" si="12"/>
        <v>10364.27</v>
      </c>
      <c r="G107" s="87">
        <f t="shared" si="12"/>
        <v>0</v>
      </c>
      <c r="H107" s="87">
        <v>0</v>
      </c>
    </row>
    <row r="108" spans="1:8" ht="15.75" customHeight="1" x14ac:dyDescent="0.25">
      <c r="A108" s="151"/>
      <c r="B108" s="152">
        <v>3</v>
      </c>
      <c r="C108" s="153"/>
      <c r="D108" s="160" t="s">
        <v>97</v>
      </c>
      <c r="E108" s="86">
        <f>E109+E116</f>
        <v>24404.149999999998</v>
      </c>
      <c r="F108" s="87">
        <f>F109+F116</f>
        <v>10364.27</v>
      </c>
      <c r="G108" s="87">
        <f>G109</f>
        <v>0</v>
      </c>
      <c r="H108" s="87">
        <v>0</v>
      </c>
    </row>
    <row r="109" spans="1:8" ht="15.75" customHeight="1" x14ac:dyDescent="0.25">
      <c r="A109" s="154"/>
      <c r="B109" s="155">
        <v>31</v>
      </c>
      <c r="C109" s="156"/>
      <c r="D109" s="172" t="s">
        <v>10</v>
      </c>
      <c r="E109" s="90">
        <f>E110+E112+E114</f>
        <v>22547.219999999998</v>
      </c>
      <c r="F109" s="91">
        <f>F110+F112+F114</f>
        <v>8905</v>
      </c>
      <c r="G109" s="91">
        <f>G110</f>
        <v>0</v>
      </c>
      <c r="H109" s="91">
        <v>0</v>
      </c>
    </row>
    <row r="110" spans="1:8" ht="15.75" customHeight="1" x14ac:dyDescent="0.25">
      <c r="A110" s="154"/>
      <c r="B110" s="155">
        <v>311</v>
      </c>
      <c r="C110" s="156"/>
      <c r="D110" s="172" t="s">
        <v>214</v>
      </c>
      <c r="E110" s="90">
        <f>E111</f>
        <v>18323.78</v>
      </c>
      <c r="F110" s="91">
        <f>F111</f>
        <v>7000</v>
      </c>
      <c r="G110" s="91">
        <f>G111</f>
        <v>0</v>
      </c>
      <c r="H110" s="91">
        <v>0</v>
      </c>
    </row>
    <row r="111" spans="1:8" ht="15.75" customHeight="1" x14ac:dyDescent="0.25">
      <c r="A111" s="148"/>
      <c r="B111" s="149">
        <v>3111</v>
      </c>
      <c r="C111" s="150"/>
      <c r="D111" s="85" t="s">
        <v>215</v>
      </c>
      <c r="E111" s="64">
        <v>18323.78</v>
      </c>
      <c r="F111" s="67">
        <v>7000</v>
      </c>
      <c r="G111" s="67">
        <v>0</v>
      </c>
      <c r="H111" s="67">
        <v>0</v>
      </c>
    </row>
    <row r="112" spans="1:8" ht="15.75" customHeight="1" x14ac:dyDescent="0.25">
      <c r="A112" s="154"/>
      <c r="B112" s="155">
        <v>312</v>
      </c>
      <c r="C112" s="156"/>
      <c r="D112" s="172" t="s">
        <v>218</v>
      </c>
      <c r="E112" s="90">
        <f>E113</f>
        <v>1200</v>
      </c>
      <c r="F112" s="91">
        <f>F113</f>
        <v>750</v>
      </c>
      <c r="G112" s="91">
        <f>G113</f>
        <v>0</v>
      </c>
      <c r="H112" s="91">
        <v>0</v>
      </c>
    </row>
    <row r="113" spans="1:8" ht="15.75" customHeight="1" x14ac:dyDescent="0.25">
      <c r="A113" s="148"/>
      <c r="B113" s="149">
        <v>3121</v>
      </c>
      <c r="C113" s="150"/>
      <c r="D113" s="85" t="s">
        <v>218</v>
      </c>
      <c r="E113" s="64">
        <v>1200</v>
      </c>
      <c r="F113" s="67">
        <v>750</v>
      </c>
      <c r="G113" s="67">
        <v>0</v>
      </c>
      <c r="H113" s="67">
        <v>0</v>
      </c>
    </row>
    <row r="114" spans="1:8" ht="15.75" customHeight="1" x14ac:dyDescent="0.25">
      <c r="A114" s="154"/>
      <c r="B114" s="155">
        <v>313</v>
      </c>
      <c r="C114" s="156"/>
      <c r="D114" s="172" t="s">
        <v>219</v>
      </c>
      <c r="E114" s="90">
        <f>E115</f>
        <v>3023.44</v>
      </c>
      <c r="F114" s="91">
        <f>F115</f>
        <v>1155</v>
      </c>
      <c r="G114" s="91">
        <f>G115</f>
        <v>0</v>
      </c>
      <c r="H114" s="91">
        <v>0</v>
      </c>
    </row>
    <row r="115" spans="1:8" ht="15.75" customHeight="1" x14ac:dyDescent="0.25">
      <c r="A115" s="148"/>
      <c r="B115" s="149">
        <v>3132</v>
      </c>
      <c r="C115" s="150"/>
      <c r="D115" s="85" t="s">
        <v>243</v>
      </c>
      <c r="E115" s="64">
        <v>3023.44</v>
      </c>
      <c r="F115" s="67">
        <v>1155</v>
      </c>
      <c r="G115" s="67">
        <v>0</v>
      </c>
      <c r="H115" s="67">
        <v>0</v>
      </c>
    </row>
    <row r="116" spans="1:8" ht="15.75" customHeight="1" x14ac:dyDescent="0.25">
      <c r="A116" s="154"/>
      <c r="B116" s="155">
        <v>32</v>
      </c>
      <c r="C116" s="156"/>
      <c r="D116" s="172" t="s">
        <v>20</v>
      </c>
      <c r="E116" s="90">
        <f>E117</f>
        <v>1856.93</v>
      </c>
      <c r="F116" s="91">
        <f>F117</f>
        <v>1459.27</v>
      </c>
      <c r="G116" s="91">
        <f>G117</f>
        <v>0</v>
      </c>
      <c r="H116" s="91">
        <v>0</v>
      </c>
    </row>
    <row r="117" spans="1:8" ht="15.75" customHeight="1" x14ac:dyDescent="0.25">
      <c r="A117" s="154"/>
      <c r="B117" s="155">
        <v>321</v>
      </c>
      <c r="C117" s="156"/>
      <c r="D117" s="172" t="s">
        <v>244</v>
      </c>
      <c r="E117" s="90">
        <f>E118+E119</f>
        <v>1856.93</v>
      </c>
      <c r="F117" s="91">
        <f>F118+F119</f>
        <v>1459.27</v>
      </c>
      <c r="G117" s="91">
        <f>G118+G119</f>
        <v>0</v>
      </c>
      <c r="H117" s="91">
        <v>0</v>
      </c>
    </row>
    <row r="118" spans="1:8" ht="15.75" customHeight="1" x14ac:dyDescent="0.25">
      <c r="A118" s="148"/>
      <c r="B118" s="149">
        <v>3211</v>
      </c>
      <c r="C118" s="150"/>
      <c r="D118" s="85" t="s">
        <v>118</v>
      </c>
      <c r="E118" s="64">
        <v>106.2</v>
      </c>
      <c r="F118" s="67">
        <v>159.27000000000001</v>
      </c>
      <c r="G118" s="67">
        <v>0</v>
      </c>
      <c r="H118" s="67">
        <v>0</v>
      </c>
    </row>
    <row r="119" spans="1:8" ht="15.75" customHeight="1" x14ac:dyDescent="0.25">
      <c r="A119" s="148"/>
      <c r="B119" s="149">
        <v>3212</v>
      </c>
      <c r="C119" s="150"/>
      <c r="D119" s="85" t="s">
        <v>222</v>
      </c>
      <c r="E119" s="64">
        <v>1750.73</v>
      </c>
      <c r="F119" s="67">
        <v>1300</v>
      </c>
      <c r="G119" s="67">
        <v>0</v>
      </c>
      <c r="H119" s="67">
        <v>0</v>
      </c>
    </row>
    <row r="120" spans="1:8" ht="15.75" customHeight="1" x14ac:dyDescent="0.25">
      <c r="A120" s="256" t="s">
        <v>255</v>
      </c>
      <c r="B120" s="257"/>
      <c r="C120" s="258"/>
      <c r="D120" s="160" t="s">
        <v>245</v>
      </c>
      <c r="E120" s="86">
        <f t="shared" ref="E120:G121" si="13">E121</f>
        <v>7486.57</v>
      </c>
      <c r="F120" s="87">
        <f t="shared" si="13"/>
        <v>10347.84</v>
      </c>
      <c r="G120" s="87">
        <f t="shared" si="13"/>
        <v>49500</v>
      </c>
      <c r="H120" s="87">
        <f>H123+H130</f>
        <v>49500</v>
      </c>
    </row>
    <row r="121" spans="1:8" ht="15.75" customHeight="1" x14ac:dyDescent="0.25">
      <c r="A121" s="256" t="s">
        <v>156</v>
      </c>
      <c r="B121" s="257"/>
      <c r="C121" s="258"/>
      <c r="D121" s="160" t="s">
        <v>82</v>
      </c>
      <c r="E121" s="86">
        <f t="shared" si="13"/>
        <v>7486.57</v>
      </c>
      <c r="F121" s="87">
        <f t="shared" si="13"/>
        <v>10347.84</v>
      </c>
      <c r="G121" s="87">
        <f t="shared" si="13"/>
        <v>49500</v>
      </c>
      <c r="H121" s="87">
        <f>H122</f>
        <v>49500</v>
      </c>
    </row>
    <row r="122" spans="1:8" ht="15.75" customHeight="1" x14ac:dyDescent="0.25">
      <c r="A122" s="151"/>
      <c r="B122" s="152">
        <v>3</v>
      </c>
      <c r="C122" s="153"/>
      <c r="D122" s="160" t="s">
        <v>97</v>
      </c>
      <c r="E122" s="86">
        <f>E123+E130</f>
        <v>7486.57</v>
      </c>
      <c r="F122" s="87">
        <f>F123+F130</f>
        <v>10347.84</v>
      </c>
      <c r="G122" s="87">
        <f>G123+G130</f>
        <v>49500</v>
      </c>
      <c r="H122" s="87">
        <f>H123+H130</f>
        <v>49500</v>
      </c>
    </row>
    <row r="123" spans="1:8" ht="15.75" customHeight="1" x14ac:dyDescent="0.25">
      <c r="A123" s="154"/>
      <c r="B123" s="155">
        <v>31</v>
      </c>
      <c r="C123" s="156"/>
      <c r="D123" s="172" t="s">
        <v>10</v>
      </c>
      <c r="E123" s="90">
        <f>E124+E126+E128</f>
        <v>6964.88</v>
      </c>
      <c r="F123" s="91">
        <f>F124+F126+F128</f>
        <v>8905</v>
      </c>
      <c r="G123" s="91">
        <f>G124+G126+G128</f>
        <v>45300</v>
      </c>
      <c r="H123" s="91">
        <f>H124+H126+H128</f>
        <v>45300</v>
      </c>
    </row>
    <row r="124" spans="1:8" ht="15.75" customHeight="1" x14ac:dyDescent="0.25">
      <c r="A124" s="154"/>
      <c r="B124" s="155">
        <v>311</v>
      </c>
      <c r="C124" s="156"/>
      <c r="D124" s="172" t="s">
        <v>214</v>
      </c>
      <c r="E124" s="90">
        <f>E125</f>
        <v>4862.55</v>
      </c>
      <c r="F124" s="91">
        <f>F125</f>
        <v>7000</v>
      </c>
      <c r="G124" s="91">
        <f>G125</f>
        <v>35031</v>
      </c>
      <c r="H124" s="91">
        <f>H125</f>
        <v>35031</v>
      </c>
    </row>
    <row r="125" spans="1:8" ht="15.75" customHeight="1" x14ac:dyDescent="0.25">
      <c r="A125" s="148"/>
      <c r="B125" s="149">
        <v>3111</v>
      </c>
      <c r="C125" s="150"/>
      <c r="D125" s="85" t="s">
        <v>215</v>
      </c>
      <c r="E125" s="64">
        <v>4862.55</v>
      </c>
      <c r="F125" s="67">
        <v>7000</v>
      </c>
      <c r="G125" s="67">
        <v>35031</v>
      </c>
      <c r="H125" s="67">
        <v>35031</v>
      </c>
    </row>
    <row r="126" spans="1:8" ht="15.75" customHeight="1" x14ac:dyDescent="0.25">
      <c r="A126" s="154"/>
      <c r="B126" s="155">
        <v>312</v>
      </c>
      <c r="C126" s="156"/>
      <c r="D126" s="172" t="s">
        <v>218</v>
      </c>
      <c r="E126" s="90">
        <f>E127</f>
        <v>1300</v>
      </c>
      <c r="F126" s="91">
        <f>F127</f>
        <v>750</v>
      </c>
      <c r="G126" s="91">
        <f>G127</f>
        <v>6269</v>
      </c>
      <c r="H126" s="91">
        <f>H127</f>
        <v>6269</v>
      </c>
    </row>
    <row r="127" spans="1:8" ht="15.75" customHeight="1" x14ac:dyDescent="0.25">
      <c r="A127" s="148"/>
      <c r="B127" s="149">
        <v>3121</v>
      </c>
      <c r="C127" s="150"/>
      <c r="D127" s="85" t="s">
        <v>218</v>
      </c>
      <c r="E127" s="64">
        <v>1300</v>
      </c>
      <c r="F127" s="67">
        <v>750</v>
      </c>
      <c r="G127" s="67">
        <v>6269</v>
      </c>
      <c r="H127" s="67">
        <v>6269</v>
      </c>
    </row>
    <row r="128" spans="1:8" ht="15.75" customHeight="1" x14ac:dyDescent="0.25">
      <c r="A128" s="154"/>
      <c r="B128" s="155">
        <v>313</v>
      </c>
      <c r="C128" s="156"/>
      <c r="D128" s="172" t="s">
        <v>219</v>
      </c>
      <c r="E128" s="90">
        <f>E129</f>
        <v>802.33</v>
      </c>
      <c r="F128" s="91">
        <f>F129</f>
        <v>1155</v>
      </c>
      <c r="G128" s="91">
        <f>G129</f>
        <v>4000</v>
      </c>
      <c r="H128" s="91">
        <f>H129</f>
        <v>4000</v>
      </c>
    </row>
    <row r="129" spans="1:8" ht="15.75" customHeight="1" x14ac:dyDescent="0.25">
      <c r="A129" s="148"/>
      <c r="B129" s="149">
        <v>3132</v>
      </c>
      <c r="C129" s="150"/>
      <c r="D129" s="102" t="s">
        <v>246</v>
      </c>
      <c r="E129" s="64">
        <v>802.33</v>
      </c>
      <c r="F129" s="67">
        <v>1155</v>
      </c>
      <c r="G129" s="67">
        <v>4000</v>
      </c>
      <c r="H129" s="67">
        <v>4000</v>
      </c>
    </row>
    <row r="130" spans="1:8" ht="15.75" customHeight="1" x14ac:dyDescent="0.25">
      <c r="A130" s="165"/>
      <c r="B130" s="166">
        <v>32</v>
      </c>
      <c r="C130" s="167"/>
      <c r="D130" s="95" t="s">
        <v>20</v>
      </c>
      <c r="E130" s="96">
        <f>E131</f>
        <v>521.68999999999994</v>
      </c>
      <c r="F130" s="97">
        <f>F131</f>
        <v>1442.84</v>
      </c>
      <c r="G130" s="97">
        <f>G131</f>
        <v>4200</v>
      </c>
      <c r="H130" s="97">
        <f>H131</f>
        <v>4200</v>
      </c>
    </row>
    <row r="131" spans="1:8" ht="15.75" customHeight="1" x14ac:dyDescent="0.25">
      <c r="A131" s="165"/>
      <c r="B131" s="166">
        <v>321</v>
      </c>
      <c r="C131" s="167"/>
      <c r="D131" s="95" t="s">
        <v>196</v>
      </c>
      <c r="E131" s="96">
        <f>E132+E133</f>
        <v>521.68999999999994</v>
      </c>
      <c r="F131" s="97">
        <f>F132+F133</f>
        <v>1442.84</v>
      </c>
      <c r="G131" s="97">
        <f>G132+G133</f>
        <v>4200</v>
      </c>
      <c r="H131" s="97">
        <f>H132+H133</f>
        <v>4200</v>
      </c>
    </row>
    <row r="132" spans="1:8" ht="15.75" customHeight="1" x14ac:dyDescent="0.25">
      <c r="A132" s="148"/>
      <c r="B132" s="149">
        <v>3211</v>
      </c>
      <c r="C132" s="150"/>
      <c r="D132" s="85" t="s">
        <v>118</v>
      </c>
      <c r="E132" s="64">
        <v>26.55</v>
      </c>
      <c r="F132" s="67">
        <v>159.27000000000001</v>
      </c>
      <c r="G132" s="67">
        <v>1000</v>
      </c>
      <c r="H132" s="67">
        <v>1000</v>
      </c>
    </row>
    <row r="133" spans="1:8" ht="15.75" customHeight="1" x14ac:dyDescent="0.25">
      <c r="A133" s="148"/>
      <c r="B133" s="149">
        <v>3212</v>
      </c>
      <c r="C133" s="150"/>
      <c r="D133" s="85" t="s">
        <v>222</v>
      </c>
      <c r="E133" s="64">
        <v>495.14</v>
      </c>
      <c r="F133" s="67">
        <v>1283.57</v>
      </c>
      <c r="G133" s="67">
        <v>3200</v>
      </c>
      <c r="H133" s="67">
        <v>3200</v>
      </c>
    </row>
    <row r="134" spans="1:8" ht="14.25" customHeight="1" x14ac:dyDescent="0.25">
      <c r="A134" s="247" t="s">
        <v>169</v>
      </c>
      <c r="B134" s="248"/>
      <c r="C134" s="249"/>
      <c r="D134" s="160" t="s">
        <v>170</v>
      </c>
      <c r="E134" s="86">
        <f t="shared" ref="E134:G141" si="14">E135</f>
        <v>0</v>
      </c>
      <c r="F134" s="87">
        <f t="shared" si="14"/>
        <v>17661.25</v>
      </c>
      <c r="G134" s="87">
        <f>G136+G149+G155</f>
        <v>500</v>
      </c>
      <c r="H134" s="87">
        <f>H135</f>
        <v>5883.75</v>
      </c>
    </row>
    <row r="135" spans="1:8" ht="15" customHeight="1" x14ac:dyDescent="0.25">
      <c r="A135" s="247" t="s">
        <v>171</v>
      </c>
      <c r="B135" s="248"/>
      <c r="C135" s="249"/>
      <c r="D135" s="161" t="s">
        <v>172</v>
      </c>
      <c r="E135" s="86">
        <f t="shared" si="14"/>
        <v>0</v>
      </c>
      <c r="F135" s="87">
        <f t="shared" si="14"/>
        <v>17661.25</v>
      </c>
      <c r="G135" s="87">
        <f t="shared" si="14"/>
        <v>0</v>
      </c>
      <c r="H135" s="87">
        <f>H136</f>
        <v>5883.75</v>
      </c>
    </row>
    <row r="136" spans="1:8" x14ac:dyDescent="0.25">
      <c r="A136" s="280" t="s">
        <v>173</v>
      </c>
      <c r="B136" s="281"/>
      <c r="C136" s="282"/>
      <c r="D136" s="160" t="s">
        <v>82</v>
      </c>
      <c r="E136" s="86">
        <f t="shared" si="14"/>
        <v>0</v>
      </c>
      <c r="F136" s="87">
        <f t="shared" si="14"/>
        <v>17661.25</v>
      </c>
      <c r="G136" s="87">
        <f t="shared" si="14"/>
        <v>0</v>
      </c>
      <c r="H136" s="87">
        <f>H137</f>
        <v>5883.75</v>
      </c>
    </row>
    <row r="137" spans="1:8" ht="25.5" x14ac:dyDescent="0.25">
      <c r="A137" s="256">
        <v>4</v>
      </c>
      <c r="B137" s="257"/>
      <c r="C137" s="258"/>
      <c r="D137" s="160" t="s">
        <v>174</v>
      </c>
      <c r="E137" s="86">
        <f>E138</f>
        <v>0</v>
      </c>
      <c r="F137" s="87">
        <f>F138+F146</f>
        <v>17661.25</v>
      </c>
      <c r="G137" s="87">
        <f t="shared" si="14"/>
        <v>0</v>
      </c>
      <c r="H137" s="87">
        <f>H141+H151</f>
        <v>5883.75</v>
      </c>
    </row>
    <row r="138" spans="1:8" ht="38.25" x14ac:dyDescent="0.25">
      <c r="A138" s="277">
        <v>42</v>
      </c>
      <c r="B138" s="278"/>
      <c r="C138" s="279"/>
      <c r="D138" s="172" t="s">
        <v>175</v>
      </c>
      <c r="E138" s="90">
        <f>E141</f>
        <v>0</v>
      </c>
      <c r="F138" s="91">
        <f>F139+F141</f>
        <v>17661.25</v>
      </c>
      <c r="G138" s="91">
        <f t="shared" si="14"/>
        <v>0</v>
      </c>
      <c r="H138" s="91">
        <v>0</v>
      </c>
    </row>
    <row r="139" spans="1:8" x14ac:dyDescent="0.25">
      <c r="A139" s="277">
        <v>421</v>
      </c>
      <c r="B139" s="278"/>
      <c r="C139" s="279"/>
      <c r="D139" s="172" t="s">
        <v>108</v>
      </c>
      <c r="E139" s="90">
        <f>E140</f>
        <v>0</v>
      </c>
      <c r="F139" s="91">
        <f>F140</f>
        <v>14263.75</v>
      </c>
      <c r="G139" s="91">
        <f t="shared" si="14"/>
        <v>0</v>
      </c>
      <c r="H139" s="91">
        <f>H140</f>
        <v>0</v>
      </c>
    </row>
    <row r="140" spans="1:8" x14ac:dyDescent="0.25">
      <c r="A140" s="283">
        <v>4212</v>
      </c>
      <c r="B140" s="284"/>
      <c r="C140" s="285"/>
      <c r="D140" s="105" t="s">
        <v>109</v>
      </c>
      <c r="E140" s="106">
        <v>0</v>
      </c>
      <c r="F140" s="107">
        <v>14263.75</v>
      </c>
      <c r="G140" s="107">
        <f t="shared" si="14"/>
        <v>0</v>
      </c>
      <c r="H140" s="107">
        <f>0</f>
        <v>0</v>
      </c>
    </row>
    <row r="141" spans="1:8" x14ac:dyDescent="0.25">
      <c r="A141" s="277">
        <v>422</v>
      </c>
      <c r="B141" s="278"/>
      <c r="C141" s="279"/>
      <c r="D141" s="172" t="s">
        <v>176</v>
      </c>
      <c r="E141" s="90">
        <f>E142</f>
        <v>0</v>
      </c>
      <c r="F141" s="91">
        <f>F142+F143+F144+F145</f>
        <v>3397.5</v>
      </c>
      <c r="G141" s="91">
        <f t="shared" si="14"/>
        <v>0</v>
      </c>
      <c r="H141" s="91">
        <f>H143</f>
        <v>5383.75</v>
      </c>
    </row>
    <row r="142" spans="1:8" x14ac:dyDescent="0.25">
      <c r="A142" s="253">
        <v>4221</v>
      </c>
      <c r="B142" s="254"/>
      <c r="C142" s="255"/>
      <c r="D142" s="85" t="s">
        <v>177</v>
      </c>
      <c r="E142" s="64">
        <f>E143</f>
        <v>0</v>
      </c>
      <c r="F142" s="67">
        <v>3397.5</v>
      </c>
      <c r="G142" s="67">
        <v>0</v>
      </c>
      <c r="H142" s="67">
        <f>H143</f>
        <v>5383.75</v>
      </c>
    </row>
    <row r="143" spans="1:8" x14ac:dyDescent="0.25">
      <c r="A143" s="253">
        <v>4223</v>
      </c>
      <c r="B143" s="254"/>
      <c r="C143" s="255"/>
      <c r="D143" s="85" t="s">
        <v>178</v>
      </c>
      <c r="E143" s="64">
        <f>E144</f>
        <v>0</v>
      </c>
      <c r="F143" s="67">
        <v>0</v>
      </c>
      <c r="G143" s="67">
        <v>0</v>
      </c>
      <c r="H143" s="67">
        <v>5383.75</v>
      </c>
    </row>
    <row r="144" spans="1:8" x14ac:dyDescent="0.25">
      <c r="A144" s="253">
        <v>4226</v>
      </c>
      <c r="B144" s="254"/>
      <c r="C144" s="255"/>
      <c r="D144" s="85" t="s">
        <v>179</v>
      </c>
      <c r="E144" s="64">
        <f>E145</f>
        <v>0</v>
      </c>
      <c r="F144" s="67">
        <v>0</v>
      </c>
      <c r="G144" s="67">
        <v>0</v>
      </c>
      <c r="H144" s="67">
        <v>0</v>
      </c>
    </row>
    <row r="145" spans="1:8" ht="25.5" x14ac:dyDescent="0.25">
      <c r="A145" s="253">
        <v>4227</v>
      </c>
      <c r="B145" s="254"/>
      <c r="C145" s="255"/>
      <c r="D145" s="85" t="s">
        <v>180</v>
      </c>
      <c r="E145" s="64">
        <v>0</v>
      </c>
      <c r="F145" s="67">
        <v>0</v>
      </c>
      <c r="G145" s="67">
        <v>0</v>
      </c>
      <c r="H145" s="67">
        <v>0</v>
      </c>
    </row>
    <row r="146" spans="1:8" ht="25.5" x14ac:dyDescent="0.25">
      <c r="A146" s="277">
        <v>45</v>
      </c>
      <c r="B146" s="278"/>
      <c r="C146" s="279"/>
      <c r="D146" s="172" t="s">
        <v>181</v>
      </c>
      <c r="E146" s="90">
        <f t="shared" ref="E146:G147" si="15">E147</f>
        <v>0</v>
      </c>
      <c r="F146" s="91">
        <f t="shared" si="15"/>
        <v>0</v>
      </c>
      <c r="G146" s="91">
        <f t="shared" si="15"/>
        <v>0</v>
      </c>
      <c r="H146" s="91">
        <v>0</v>
      </c>
    </row>
    <row r="147" spans="1:8" ht="25.5" x14ac:dyDescent="0.25">
      <c r="A147" s="277">
        <v>451</v>
      </c>
      <c r="B147" s="278"/>
      <c r="C147" s="279"/>
      <c r="D147" s="172" t="s">
        <v>182</v>
      </c>
      <c r="E147" s="90">
        <f t="shared" si="15"/>
        <v>0</v>
      </c>
      <c r="F147" s="91">
        <f t="shared" si="15"/>
        <v>0</v>
      </c>
      <c r="G147" s="91">
        <f t="shared" si="15"/>
        <v>0</v>
      </c>
      <c r="H147" s="91">
        <v>0</v>
      </c>
    </row>
    <row r="148" spans="1:8" ht="25.5" x14ac:dyDescent="0.25">
      <c r="A148" s="253">
        <v>4511</v>
      </c>
      <c r="B148" s="254"/>
      <c r="C148" s="255"/>
      <c r="D148" s="85" t="s">
        <v>182</v>
      </c>
      <c r="E148" s="64">
        <v>0</v>
      </c>
      <c r="F148" s="67">
        <v>0</v>
      </c>
      <c r="G148" s="67">
        <v>0</v>
      </c>
      <c r="H148" s="67">
        <v>0</v>
      </c>
    </row>
    <row r="149" spans="1:8" ht="15" customHeight="1" x14ac:dyDescent="0.25">
      <c r="A149" s="256" t="s">
        <v>183</v>
      </c>
      <c r="B149" s="257"/>
      <c r="C149" s="258"/>
      <c r="D149" s="160" t="s">
        <v>184</v>
      </c>
      <c r="E149" s="86">
        <f t="shared" ref="E149:G153" si="16">E150</f>
        <v>300</v>
      </c>
      <c r="F149" s="87">
        <f t="shared" si="16"/>
        <v>500</v>
      </c>
      <c r="G149" s="87">
        <f t="shared" si="16"/>
        <v>500</v>
      </c>
      <c r="H149" s="87">
        <f>H152</f>
        <v>500</v>
      </c>
    </row>
    <row r="150" spans="1:8" ht="15" customHeight="1" x14ac:dyDescent="0.25">
      <c r="A150" s="256" t="s">
        <v>156</v>
      </c>
      <c r="B150" s="257"/>
      <c r="C150" s="258"/>
      <c r="D150" s="160" t="s">
        <v>82</v>
      </c>
      <c r="E150" s="86">
        <f t="shared" si="16"/>
        <v>300</v>
      </c>
      <c r="F150" s="87">
        <f t="shared" si="16"/>
        <v>500</v>
      </c>
      <c r="G150" s="87">
        <f t="shared" si="16"/>
        <v>500</v>
      </c>
      <c r="H150" s="87">
        <f>H151</f>
        <v>500</v>
      </c>
    </row>
    <row r="151" spans="1:8" ht="25.5" x14ac:dyDescent="0.25">
      <c r="A151" s="256">
        <v>4</v>
      </c>
      <c r="B151" s="257"/>
      <c r="C151" s="258"/>
      <c r="D151" s="160" t="s">
        <v>106</v>
      </c>
      <c r="E151" s="86">
        <f t="shared" si="16"/>
        <v>300</v>
      </c>
      <c r="F151" s="87">
        <f t="shared" si="16"/>
        <v>500</v>
      </c>
      <c r="G151" s="87">
        <f t="shared" si="16"/>
        <v>500</v>
      </c>
      <c r="H151" s="87">
        <f>H152</f>
        <v>500</v>
      </c>
    </row>
    <row r="152" spans="1:8" ht="38.25" x14ac:dyDescent="0.25">
      <c r="A152" s="277">
        <v>42</v>
      </c>
      <c r="B152" s="278"/>
      <c r="C152" s="279"/>
      <c r="D152" s="172" t="s">
        <v>185</v>
      </c>
      <c r="E152" s="90">
        <f t="shared" si="16"/>
        <v>300</v>
      </c>
      <c r="F152" s="91">
        <f t="shared" si="16"/>
        <v>500</v>
      </c>
      <c r="G152" s="91">
        <f t="shared" si="16"/>
        <v>500</v>
      </c>
      <c r="H152" s="91">
        <f>H153</f>
        <v>500</v>
      </c>
    </row>
    <row r="153" spans="1:8" ht="25.5" x14ac:dyDescent="0.25">
      <c r="A153" s="277">
        <v>424</v>
      </c>
      <c r="B153" s="278"/>
      <c r="C153" s="279"/>
      <c r="D153" s="172" t="s">
        <v>186</v>
      </c>
      <c r="E153" s="90">
        <f t="shared" si="16"/>
        <v>300</v>
      </c>
      <c r="F153" s="91">
        <f t="shared" si="16"/>
        <v>500</v>
      </c>
      <c r="G153" s="91">
        <f t="shared" si="16"/>
        <v>500</v>
      </c>
      <c r="H153" s="91">
        <f>H154</f>
        <v>500</v>
      </c>
    </row>
    <row r="154" spans="1:8" x14ac:dyDescent="0.25">
      <c r="A154" s="253">
        <v>4241</v>
      </c>
      <c r="B154" s="254"/>
      <c r="C154" s="255"/>
      <c r="D154" s="85" t="s">
        <v>187</v>
      </c>
      <c r="E154" s="64">
        <v>300</v>
      </c>
      <c r="F154" s="67">
        <v>500</v>
      </c>
      <c r="G154" s="67">
        <v>500</v>
      </c>
      <c r="H154" s="67">
        <v>500</v>
      </c>
    </row>
    <row r="155" spans="1:8" ht="25.5" customHeight="1" x14ac:dyDescent="0.25">
      <c r="A155" s="256" t="s">
        <v>259</v>
      </c>
      <c r="B155" s="257"/>
      <c r="C155" s="258"/>
      <c r="D155" s="160" t="s">
        <v>188</v>
      </c>
      <c r="E155" s="86">
        <f t="shared" ref="E155:G160" si="17">E156</f>
        <v>0</v>
      </c>
      <c r="F155" s="87">
        <f t="shared" si="17"/>
        <v>0</v>
      </c>
      <c r="G155" s="87">
        <f t="shared" si="17"/>
        <v>0</v>
      </c>
      <c r="H155" s="87">
        <f>H159</f>
        <v>10387.5</v>
      </c>
    </row>
    <row r="156" spans="1:8" ht="32.25" customHeight="1" x14ac:dyDescent="0.25">
      <c r="A156" s="256" t="s">
        <v>111</v>
      </c>
      <c r="B156" s="257"/>
      <c r="C156" s="258"/>
      <c r="D156" s="160" t="s">
        <v>188</v>
      </c>
      <c r="E156" s="86">
        <f t="shared" si="17"/>
        <v>0</v>
      </c>
      <c r="F156" s="87">
        <f t="shared" si="17"/>
        <v>0</v>
      </c>
      <c r="G156" s="87">
        <f t="shared" si="17"/>
        <v>0</v>
      </c>
      <c r="H156" s="87">
        <f>H157</f>
        <v>10387.5</v>
      </c>
    </row>
    <row r="157" spans="1:8" x14ac:dyDescent="0.25">
      <c r="A157" s="256" t="s">
        <v>156</v>
      </c>
      <c r="B157" s="257"/>
      <c r="C157" s="258"/>
      <c r="D157" s="160" t="s">
        <v>82</v>
      </c>
      <c r="E157" s="86">
        <f t="shared" si="17"/>
        <v>0</v>
      </c>
      <c r="F157" s="87">
        <f t="shared" si="17"/>
        <v>0</v>
      </c>
      <c r="G157" s="87">
        <f t="shared" si="17"/>
        <v>0</v>
      </c>
      <c r="H157" s="87">
        <f>H158</f>
        <v>10387.5</v>
      </c>
    </row>
    <row r="158" spans="1:8" x14ac:dyDescent="0.25">
      <c r="A158" s="277">
        <v>3</v>
      </c>
      <c r="B158" s="278"/>
      <c r="C158" s="279"/>
      <c r="D158" s="172" t="s">
        <v>9</v>
      </c>
      <c r="E158" s="90">
        <f t="shared" si="17"/>
        <v>0</v>
      </c>
      <c r="F158" s="91">
        <f t="shared" si="17"/>
        <v>0</v>
      </c>
      <c r="G158" s="91">
        <f t="shared" si="17"/>
        <v>0</v>
      </c>
      <c r="H158" s="91">
        <f>H159</f>
        <v>10387.5</v>
      </c>
    </row>
    <row r="159" spans="1:8" x14ac:dyDescent="0.25">
      <c r="A159" s="277">
        <v>32</v>
      </c>
      <c r="B159" s="278"/>
      <c r="C159" s="279"/>
      <c r="D159" s="172" t="s">
        <v>20</v>
      </c>
      <c r="E159" s="90">
        <f t="shared" si="17"/>
        <v>0</v>
      </c>
      <c r="F159" s="91">
        <f t="shared" si="17"/>
        <v>0</v>
      </c>
      <c r="G159" s="91">
        <f t="shared" si="17"/>
        <v>0</v>
      </c>
      <c r="H159" s="91">
        <f>H160</f>
        <v>10387.5</v>
      </c>
    </row>
    <row r="160" spans="1:8" x14ac:dyDescent="0.25">
      <c r="A160" s="253">
        <v>323</v>
      </c>
      <c r="B160" s="254"/>
      <c r="C160" s="255"/>
      <c r="D160" s="85" t="s">
        <v>126</v>
      </c>
      <c r="E160" s="64">
        <f t="shared" si="17"/>
        <v>0</v>
      </c>
      <c r="F160" s="67">
        <f t="shared" si="17"/>
        <v>0</v>
      </c>
      <c r="G160" s="67">
        <f t="shared" si="17"/>
        <v>0</v>
      </c>
      <c r="H160" s="67">
        <f>H161</f>
        <v>10387.5</v>
      </c>
    </row>
    <row r="161" spans="1:8" ht="25.5" x14ac:dyDescent="0.25">
      <c r="A161" s="253">
        <v>3232</v>
      </c>
      <c r="B161" s="254"/>
      <c r="C161" s="255"/>
      <c r="D161" s="85" t="s">
        <v>189</v>
      </c>
      <c r="E161" s="64">
        <v>0</v>
      </c>
      <c r="F161" s="67">
        <v>0</v>
      </c>
      <c r="G161" s="67">
        <v>0</v>
      </c>
      <c r="H161" s="67">
        <v>10387.5</v>
      </c>
    </row>
    <row r="162" spans="1:8" ht="25.5" customHeight="1" x14ac:dyDescent="0.25">
      <c r="A162" s="274" t="s">
        <v>190</v>
      </c>
      <c r="B162" s="275"/>
      <c r="C162" s="276"/>
      <c r="D162" s="169" t="s">
        <v>191</v>
      </c>
      <c r="E162" s="93">
        <f t="shared" ref="E162:G163" si="18">E163</f>
        <v>643333.12000000011</v>
      </c>
      <c r="F162" s="94">
        <f t="shared" si="18"/>
        <v>651602.31000000006</v>
      </c>
      <c r="G162" s="94">
        <f t="shared" si="18"/>
        <v>851100</v>
      </c>
      <c r="H162" s="94">
        <f>H164</f>
        <v>851517.75</v>
      </c>
    </row>
    <row r="163" spans="1:8" ht="38.25" customHeight="1" x14ac:dyDescent="0.25">
      <c r="A163" s="256" t="s">
        <v>192</v>
      </c>
      <c r="B163" s="257"/>
      <c r="C163" s="258"/>
      <c r="D163" s="160" t="s">
        <v>193</v>
      </c>
      <c r="E163" s="86">
        <f t="shared" si="18"/>
        <v>643333.12000000011</v>
      </c>
      <c r="F163" s="87">
        <f t="shared" si="18"/>
        <v>651602.31000000006</v>
      </c>
      <c r="G163" s="87">
        <f t="shared" si="18"/>
        <v>851100</v>
      </c>
      <c r="H163" s="87"/>
    </row>
    <row r="164" spans="1:8" ht="15" customHeight="1" x14ac:dyDescent="0.25">
      <c r="A164" s="256" t="s">
        <v>90</v>
      </c>
      <c r="B164" s="257"/>
      <c r="C164" s="258"/>
      <c r="D164" s="160" t="s">
        <v>9</v>
      </c>
      <c r="E164" s="86">
        <f>E165+E199+E214+E219+E255+E279+E291+E302+E312+E321+E331+E337</f>
        <v>643333.12000000011</v>
      </c>
      <c r="F164" s="87">
        <f>F165+F199+F214+F219+F236+F255+F279+F291+F312+F321+F331+F337</f>
        <v>651602.31000000006</v>
      </c>
      <c r="G164" s="87">
        <f>G165+G199+G214+G219+G236+G242+G255+G279+G291+G302+G312+G321+G331+G337</f>
        <v>851100</v>
      </c>
      <c r="H164" s="87">
        <f>H166+H199+H214+H219+H236+H242+H255+H279+H291+H302+H312+H321+H331+H337</f>
        <v>851517.75</v>
      </c>
    </row>
    <row r="165" spans="1:8" ht="21" customHeight="1" x14ac:dyDescent="0.25">
      <c r="A165" s="256" t="s">
        <v>111</v>
      </c>
      <c r="B165" s="257"/>
      <c r="C165" s="258"/>
      <c r="D165" s="160" t="s">
        <v>97</v>
      </c>
      <c r="E165" s="86">
        <f>E166</f>
        <v>145.45999999999998</v>
      </c>
      <c r="F165" s="87">
        <f>F166</f>
        <v>1000</v>
      </c>
      <c r="G165" s="87">
        <f>G166</f>
        <v>0</v>
      </c>
      <c r="H165" s="87">
        <f>H166</f>
        <v>0</v>
      </c>
    </row>
    <row r="166" spans="1:8" ht="15.75" customHeight="1" x14ac:dyDescent="0.25">
      <c r="A166" s="277" t="s">
        <v>194</v>
      </c>
      <c r="B166" s="278"/>
      <c r="C166" s="279"/>
      <c r="D166" s="172" t="s">
        <v>195</v>
      </c>
      <c r="E166" s="90">
        <f>E167+E195</f>
        <v>145.45999999999998</v>
      </c>
      <c r="F166" s="91">
        <f>F167</f>
        <v>1000</v>
      </c>
      <c r="G166" s="91">
        <f>G167</f>
        <v>0</v>
      </c>
      <c r="H166" s="91">
        <f>H168</f>
        <v>0</v>
      </c>
    </row>
    <row r="167" spans="1:8" ht="15.75" customHeight="1" x14ac:dyDescent="0.25">
      <c r="A167" s="154"/>
      <c r="B167" s="155">
        <v>3</v>
      </c>
      <c r="C167" s="156"/>
      <c r="D167" s="172" t="s">
        <v>97</v>
      </c>
      <c r="E167" s="90">
        <f>E168</f>
        <v>137.76</v>
      </c>
      <c r="F167" s="91">
        <f>F168</f>
        <v>1000</v>
      </c>
      <c r="G167" s="91">
        <f>G168</f>
        <v>0</v>
      </c>
      <c r="H167" s="91">
        <f>H168</f>
        <v>0</v>
      </c>
    </row>
    <row r="168" spans="1:8" ht="15.75" customHeight="1" x14ac:dyDescent="0.25">
      <c r="A168" s="154"/>
      <c r="B168" s="155">
        <v>32</v>
      </c>
      <c r="C168" s="156"/>
      <c r="D168" s="172" t="s">
        <v>247</v>
      </c>
      <c r="E168" s="90">
        <f>E169+E173+E179+E189</f>
        <v>137.76</v>
      </c>
      <c r="F168" s="91">
        <f>F169+F173+F179+F189</f>
        <v>1000</v>
      </c>
      <c r="G168" s="91">
        <f>G169+G173+G179+G189</f>
        <v>0</v>
      </c>
      <c r="H168" s="91">
        <f>H189</f>
        <v>0</v>
      </c>
    </row>
    <row r="169" spans="1:8" ht="15.75" customHeight="1" x14ac:dyDescent="0.25">
      <c r="A169" s="154"/>
      <c r="B169" s="155">
        <v>321</v>
      </c>
      <c r="C169" s="156"/>
      <c r="D169" s="172" t="s">
        <v>196</v>
      </c>
      <c r="E169" s="90">
        <f>E170+E171+E172</f>
        <v>0</v>
      </c>
      <c r="F169" s="91">
        <f>F170+F171+F172</f>
        <v>0</v>
      </c>
      <c r="G169" s="91">
        <f>G170+G171+G172</f>
        <v>0</v>
      </c>
      <c r="H169" s="91">
        <v>0</v>
      </c>
    </row>
    <row r="170" spans="1:8" ht="15.75" customHeight="1" x14ac:dyDescent="0.25">
      <c r="A170" s="148"/>
      <c r="B170" s="149">
        <v>3211</v>
      </c>
      <c r="C170" s="150"/>
      <c r="D170" s="85" t="s">
        <v>118</v>
      </c>
      <c r="E170" s="64">
        <v>0</v>
      </c>
      <c r="F170" s="67">
        <v>0</v>
      </c>
      <c r="G170" s="67">
        <v>0</v>
      </c>
      <c r="H170" s="67">
        <v>0</v>
      </c>
    </row>
    <row r="171" spans="1:8" ht="15.75" customHeight="1" x14ac:dyDescent="0.25">
      <c r="A171" s="148"/>
      <c r="B171" s="149">
        <v>3213</v>
      </c>
      <c r="C171" s="150"/>
      <c r="D171" s="85" t="s">
        <v>165</v>
      </c>
      <c r="E171" s="64">
        <v>0</v>
      </c>
      <c r="F171" s="67">
        <v>0</v>
      </c>
      <c r="G171" s="67">
        <v>0</v>
      </c>
      <c r="H171" s="67">
        <v>0</v>
      </c>
    </row>
    <row r="172" spans="1:8" ht="15.75" customHeight="1" x14ac:dyDescent="0.25">
      <c r="A172" s="148"/>
      <c r="B172" s="149">
        <v>3214</v>
      </c>
      <c r="C172" s="150"/>
      <c r="D172" s="85" t="s">
        <v>120</v>
      </c>
      <c r="E172" s="64">
        <v>0</v>
      </c>
      <c r="F172" s="67">
        <v>0</v>
      </c>
      <c r="G172" s="67">
        <v>0</v>
      </c>
      <c r="H172" s="67">
        <v>0</v>
      </c>
    </row>
    <row r="173" spans="1:8" ht="15.75" customHeight="1" x14ac:dyDescent="0.25">
      <c r="A173" s="165"/>
      <c r="B173" s="166">
        <v>322</v>
      </c>
      <c r="C173" s="167"/>
      <c r="D173" s="95" t="s">
        <v>121</v>
      </c>
      <c r="E173" s="96">
        <f>E174+E175+E176+E177+E178</f>
        <v>59.31</v>
      </c>
      <c r="F173" s="97">
        <f>F174+F175+F176+F177+F178</f>
        <v>0</v>
      </c>
      <c r="G173" s="97">
        <f>G174+G175+G176+G177+G178</f>
        <v>0</v>
      </c>
      <c r="H173" s="97">
        <v>0</v>
      </c>
    </row>
    <row r="174" spans="1:8" ht="15.75" customHeight="1" x14ac:dyDescent="0.25">
      <c r="A174" s="148"/>
      <c r="B174" s="149">
        <v>3221</v>
      </c>
      <c r="C174" s="150"/>
      <c r="D174" s="85" t="s">
        <v>124</v>
      </c>
      <c r="E174" s="64">
        <v>0</v>
      </c>
      <c r="F174" s="67">
        <v>0</v>
      </c>
      <c r="G174" s="67">
        <v>0</v>
      </c>
      <c r="H174" s="67">
        <v>0</v>
      </c>
    </row>
    <row r="175" spans="1:8" ht="15.75" customHeight="1" x14ac:dyDescent="0.25">
      <c r="A175" s="148"/>
      <c r="B175" s="149">
        <v>3223</v>
      </c>
      <c r="C175" s="150"/>
      <c r="D175" s="85" t="s">
        <v>150</v>
      </c>
      <c r="E175" s="64">
        <v>0</v>
      </c>
      <c r="F175" s="67">
        <v>0</v>
      </c>
      <c r="G175" s="67">
        <v>0</v>
      </c>
      <c r="H175" s="67">
        <v>0</v>
      </c>
    </row>
    <row r="176" spans="1:8" ht="24" customHeight="1" x14ac:dyDescent="0.25">
      <c r="A176" s="148"/>
      <c r="B176" s="149">
        <v>3224</v>
      </c>
      <c r="C176" s="150"/>
      <c r="D176" s="85" t="s">
        <v>197</v>
      </c>
      <c r="E176" s="64">
        <v>3.54</v>
      </c>
      <c r="F176" s="67">
        <v>0</v>
      </c>
      <c r="G176" s="67">
        <v>0</v>
      </c>
      <c r="H176" s="67">
        <v>0</v>
      </c>
    </row>
    <row r="177" spans="1:8" ht="15.75" customHeight="1" x14ac:dyDescent="0.25">
      <c r="A177" s="148"/>
      <c r="B177" s="149">
        <v>3225</v>
      </c>
      <c r="C177" s="150"/>
      <c r="D177" s="85" t="s">
        <v>123</v>
      </c>
      <c r="E177" s="64">
        <v>0</v>
      </c>
      <c r="F177" s="67">
        <v>0</v>
      </c>
      <c r="G177" s="67">
        <v>0</v>
      </c>
      <c r="H177" s="67">
        <v>0</v>
      </c>
    </row>
    <row r="178" spans="1:8" ht="22.5" customHeight="1" x14ac:dyDescent="0.25">
      <c r="A178" s="148"/>
      <c r="B178" s="149">
        <v>3227</v>
      </c>
      <c r="C178" s="150"/>
      <c r="D178" s="85" t="s">
        <v>198</v>
      </c>
      <c r="E178" s="64">
        <v>55.77</v>
      </c>
      <c r="F178" s="67">
        <v>0</v>
      </c>
      <c r="G178" s="67">
        <v>0</v>
      </c>
      <c r="H178" s="67">
        <v>0</v>
      </c>
    </row>
    <row r="179" spans="1:8" ht="15.75" customHeight="1" x14ac:dyDescent="0.25">
      <c r="A179" s="165"/>
      <c r="B179" s="166">
        <v>323</v>
      </c>
      <c r="C179" s="167"/>
      <c r="D179" s="95" t="s">
        <v>126</v>
      </c>
      <c r="E179" s="96">
        <f>E180+E181+E182+E183+E184+E185+E186+E187+E188</f>
        <v>0</v>
      </c>
      <c r="F179" s="97">
        <f>F180+F181+F182+F183+F184+F185+F186+F187+F188</f>
        <v>0</v>
      </c>
      <c r="G179" s="97">
        <f>G180+G181+G182+G183+G184+G185+G186+G187+G188</f>
        <v>0</v>
      </c>
      <c r="H179" s="97">
        <v>0</v>
      </c>
    </row>
    <row r="180" spans="1:8" ht="15.75" customHeight="1" x14ac:dyDescent="0.25">
      <c r="A180" s="148"/>
      <c r="B180" s="149">
        <v>3231</v>
      </c>
      <c r="C180" s="150"/>
      <c r="D180" s="85" t="s">
        <v>127</v>
      </c>
      <c r="E180" s="64">
        <v>0</v>
      </c>
      <c r="F180" s="67">
        <v>0</v>
      </c>
      <c r="G180" s="67">
        <v>0</v>
      </c>
      <c r="H180" s="67">
        <v>0</v>
      </c>
    </row>
    <row r="181" spans="1:8" ht="15.75" customHeight="1" x14ac:dyDescent="0.25">
      <c r="A181" s="148"/>
      <c r="B181" s="149">
        <v>3232</v>
      </c>
      <c r="C181" s="150"/>
      <c r="D181" s="85" t="s">
        <v>146</v>
      </c>
      <c r="E181" s="64">
        <v>0</v>
      </c>
      <c r="F181" s="67">
        <v>0</v>
      </c>
      <c r="G181" s="67">
        <v>0</v>
      </c>
      <c r="H181" s="67">
        <v>0</v>
      </c>
    </row>
    <row r="182" spans="1:8" ht="15.75" customHeight="1" x14ac:dyDescent="0.25">
      <c r="A182" s="148"/>
      <c r="B182" s="149">
        <v>3233</v>
      </c>
      <c r="C182" s="150"/>
      <c r="D182" s="85" t="s">
        <v>128</v>
      </c>
      <c r="E182" s="64">
        <v>0</v>
      </c>
      <c r="F182" s="67">
        <v>0</v>
      </c>
      <c r="G182" s="67">
        <v>0</v>
      </c>
      <c r="H182" s="67">
        <v>0</v>
      </c>
    </row>
    <row r="183" spans="1:8" ht="15.75" customHeight="1" x14ac:dyDescent="0.25">
      <c r="A183" s="148"/>
      <c r="B183" s="149">
        <v>3234</v>
      </c>
      <c r="C183" s="150"/>
      <c r="D183" s="85" t="s">
        <v>129</v>
      </c>
      <c r="E183" s="64">
        <v>0</v>
      </c>
      <c r="F183" s="67">
        <v>0</v>
      </c>
      <c r="G183" s="67">
        <v>0</v>
      </c>
      <c r="H183" s="67">
        <v>0</v>
      </c>
    </row>
    <row r="184" spans="1:8" ht="15.75" customHeight="1" x14ac:dyDescent="0.25">
      <c r="A184" s="148"/>
      <c r="B184" s="149">
        <v>3235</v>
      </c>
      <c r="C184" s="150"/>
      <c r="D184" s="85" t="s">
        <v>130</v>
      </c>
      <c r="E184" s="64">
        <v>0</v>
      </c>
      <c r="F184" s="67">
        <v>0</v>
      </c>
      <c r="G184" s="67">
        <v>0</v>
      </c>
      <c r="H184" s="67">
        <v>0</v>
      </c>
    </row>
    <row r="185" spans="1:8" ht="15.75" customHeight="1" x14ac:dyDescent="0.25">
      <c r="A185" s="148"/>
      <c r="B185" s="149">
        <v>3236</v>
      </c>
      <c r="C185" s="150"/>
      <c r="D185" s="85" t="s">
        <v>131</v>
      </c>
      <c r="E185" s="64">
        <v>0</v>
      </c>
      <c r="F185" s="67">
        <v>0</v>
      </c>
      <c r="G185" s="67">
        <v>0</v>
      </c>
      <c r="H185" s="67">
        <v>0</v>
      </c>
    </row>
    <row r="186" spans="1:8" ht="15.75" customHeight="1" x14ac:dyDescent="0.25">
      <c r="A186" s="148"/>
      <c r="B186" s="149">
        <v>3237</v>
      </c>
      <c r="C186" s="150"/>
      <c r="D186" s="85" t="s">
        <v>157</v>
      </c>
      <c r="E186" s="64">
        <v>0</v>
      </c>
      <c r="F186" s="67">
        <v>0</v>
      </c>
      <c r="G186" s="67">
        <v>0</v>
      </c>
      <c r="H186" s="67">
        <v>0</v>
      </c>
    </row>
    <row r="187" spans="1:8" ht="15.75" customHeight="1" x14ac:dyDescent="0.25">
      <c r="A187" s="148"/>
      <c r="B187" s="149">
        <v>3238</v>
      </c>
      <c r="C187" s="150"/>
      <c r="D187" s="85" t="s">
        <v>133</v>
      </c>
      <c r="E187" s="64">
        <v>0</v>
      </c>
      <c r="F187" s="67">
        <v>0</v>
      </c>
      <c r="G187" s="67">
        <v>0</v>
      </c>
      <c r="H187" s="67">
        <v>0</v>
      </c>
    </row>
    <row r="188" spans="1:8" ht="15.75" customHeight="1" x14ac:dyDescent="0.25">
      <c r="A188" s="148"/>
      <c r="B188" s="149">
        <v>3239</v>
      </c>
      <c r="C188" s="150"/>
      <c r="D188" s="85" t="s">
        <v>134</v>
      </c>
      <c r="E188" s="64">
        <v>0</v>
      </c>
      <c r="F188" s="67">
        <v>0</v>
      </c>
      <c r="G188" s="67">
        <v>0</v>
      </c>
      <c r="H188" s="67">
        <v>0</v>
      </c>
    </row>
    <row r="189" spans="1:8" ht="24.75" customHeight="1" x14ac:dyDescent="0.25">
      <c r="A189" s="165"/>
      <c r="B189" s="166">
        <v>329</v>
      </c>
      <c r="C189" s="167"/>
      <c r="D189" s="95" t="s">
        <v>135</v>
      </c>
      <c r="E189" s="96">
        <f>E190+E191+E192+E193+E194</f>
        <v>78.45</v>
      </c>
      <c r="F189" s="97">
        <f>F190+F191+F192+F193+F194</f>
        <v>1000</v>
      </c>
      <c r="G189" s="97">
        <f>G190+G191+G192+G193+G194</f>
        <v>0</v>
      </c>
      <c r="H189" s="97">
        <f>H194</f>
        <v>0</v>
      </c>
    </row>
    <row r="190" spans="1:8" ht="15.75" customHeight="1" x14ac:dyDescent="0.25">
      <c r="A190" s="148"/>
      <c r="B190" s="149">
        <v>3292</v>
      </c>
      <c r="C190" s="150"/>
      <c r="D190" s="85" t="s">
        <v>199</v>
      </c>
      <c r="E190" s="64">
        <v>0</v>
      </c>
      <c r="F190" s="67">
        <v>0</v>
      </c>
      <c r="G190" s="67">
        <v>0</v>
      </c>
      <c r="H190" s="67">
        <v>0</v>
      </c>
    </row>
    <row r="191" spans="1:8" ht="15.75" customHeight="1" x14ac:dyDescent="0.25">
      <c r="A191" s="148"/>
      <c r="B191" s="149">
        <v>3293</v>
      </c>
      <c r="C191" s="150"/>
      <c r="D191" s="85" t="s">
        <v>137</v>
      </c>
      <c r="E191" s="64">
        <v>0</v>
      </c>
      <c r="F191" s="67">
        <v>0</v>
      </c>
      <c r="G191" s="67">
        <v>0</v>
      </c>
      <c r="H191" s="67">
        <v>0</v>
      </c>
    </row>
    <row r="192" spans="1:8" ht="15.75" customHeight="1" x14ac:dyDescent="0.25">
      <c r="A192" s="148"/>
      <c r="B192" s="149">
        <v>3294</v>
      </c>
      <c r="C192" s="150"/>
      <c r="D192" s="85" t="s">
        <v>138</v>
      </c>
      <c r="E192" s="64">
        <v>0</v>
      </c>
      <c r="F192" s="67">
        <v>0</v>
      </c>
      <c r="G192" s="67">
        <v>0</v>
      </c>
      <c r="H192" s="67">
        <v>0</v>
      </c>
    </row>
    <row r="193" spans="1:8" ht="15.75" customHeight="1" x14ac:dyDescent="0.25">
      <c r="A193" s="148"/>
      <c r="B193" s="149">
        <v>3295</v>
      </c>
      <c r="C193" s="150"/>
      <c r="D193" s="85" t="s">
        <v>139</v>
      </c>
      <c r="E193" s="64">
        <v>0</v>
      </c>
      <c r="F193" s="67">
        <v>0</v>
      </c>
      <c r="G193" s="67">
        <v>0</v>
      </c>
      <c r="H193" s="67">
        <v>0</v>
      </c>
    </row>
    <row r="194" spans="1:8" ht="23.25" customHeight="1" x14ac:dyDescent="0.25">
      <c r="A194" s="148"/>
      <c r="B194" s="149">
        <v>3299</v>
      </c>
      <c r="C194" s="150"/>
      <c r="D194" s="85" t="s">
        <v>135</v>
      </c>
      <c r="E194" s="64">
        <v>78.45</v>
      </c>
      <c r="F194" s="67">
        <v>1000</v>
      </c>
      <c r="G194" s="67">
        <v>0</v>
      </c>
      <c r="H194" s="67">
        <v>0</v>
      </c>
    </row>
    <row r="195" spans="1:8" ht="26.25" customHeight="1" x14ac:dyDescent="0.25">
      <c r="A195" s="151"/>
      <c r="B195" s="152">
        <v>4</v>
      </c>
      <c r="C195" s="153"/>
      <c r="D195" s="160" t="s">
        <v>11</v>
      </c>
      <c r="E195" s="86">
        <f t="shared" ref="E195:G197" si="19">E196</f>
        <v>7.7</v>
      </c>
      <c r="F195" s="87">
        <f t="shared" si="19"/>
        <v>0</v>
      </c>
      <c r="G195" s="87">
        <f t="shared" si="19"/>
        <v>0</v>
      </c>
      <c r="H195" s="87">
        <f>H196</f>
        <v>0</v>
      </c>
    </row>
    <row r="196" spans="1:8" ht="25.5" customHeight="1" x14ac:dyDescent="0.25">
      <c r="A196" s="151"/>
      <c r="B196" s="152">
        <v>42</v>
      </c>
      <c r="C196" s="153"/>
      <c r="D196" s="160" t="s">
        <v>185</v>
      </c>
      <c r="E196" s="86">
        <f t="shared" si="19"/>
        <v>7.7</v>
      </c>
      <c r="F196" s="87">
        <f t="shared" si="19"/>
        <v>0</v>
      </c>
      <c r="G196" s="87">
        <f t="shared" si="19"/>
        <v>0</v>
      </c>
      <c r="H196" s="87">
        <v>0</v>
      </c>
    </row>
    <row r="197" spans="1:8" ht="15.75" customHeight="1" x14ac:dyDescent="0.25">
      <c r="A197" s="165"/>
      <c r="B197" s="166">
        <v>422</v>
      </c>
      <c r="C197" s="167"/>
      <c r="D197" s="95" t="s">
        <v>176</v>
      </c>
      <c r="E197" s="96">
        <f t="shared" si="19"/>
        <v>7.7</v>
      </c>
      <c r="F197" s="97">
        <f t="shared" si="19"/>
        <v>0</v>
      </c>
      <c r="G197" s="97">
        <f t="shared" si="19"/>
        <v>0</v>
      </c>
      <c r="H197" s="97">
        <v>0</v>
      </c>
    </row>
    <row r="198" spans="1:8" ht="15.75" customHeight="1" x14ac:dyDescent="0.25">
      <c r="A198" s="148"/>
      <c r="B198" s="149">
        <v>4221</v>
      </c>
      <c r="C198" s="150"/>
      <c r="D198" s="85" t="s">
        <v>177</v>
      </c>
      <c r="E198" s="64">
        <v>7.7</v>
      </c>
      <c r="F198" s="67">
        <v>0</v>
      </c>
      <c r="G198" s="67">
        <v>0</v>
      </c>
      <c r="H198" s="67">
        <v>0</v>
      </c>
    </row>
    <row r="199" spans="1:8" ht="15.75" customHeight="1" x14ac:dyDescent="0.25">
      <c r="A199" s="286" t="s">
        <v>200</v>
      </c>
      <c r="B199" s="287"/>
      <c r="C199" s="288"/>
      <c r="D199" s="98" t="s">
        <v>201</v>
      </c>
      <c r="E199" s="99">
        <f t="shared" ref="E199:G200" si="20">E200</f>
        <v>5585.51</v>
      </c>
      <c r="F199" s="100">
        <f t="shared" si="20"/>
        <v>7000</v>
      </c>
      <c r="G199" s="100">
        <f t="shared" si="20"/>
        <v>7000</v>
      </c>
      <c r="H199" s="100">
        <f>H201</f>
        <v>7000</v>
      </c>
    </row>
    <row r="200" spans="1:8" ht="15.75" customHeight="1" x14ac:dyDescent="0.25">
      <c r="A200" s="151"/>
      <c r="B200" s="152">
        <v>3</v>
      </c>
      <c r="C200" s="153"/>
      <c r="D200" s="160" t="s">
        <v>97</v>
      </c>
      <c r="E200" s="86">
        <f t="shared" si="20"/>
        <v>5585.51</v>
      </c>
      <c r="F200" s="87">
        <f t="shared" si="20"/>
        <v>7000</v>
      </c>
      <c r="G200" s="87">
        <f t="shared" si="20"/>
        <v>7000</v>
      </c>
      <c r="H200" s="87">
        <f>H201</f>
        <v>7000</v>
      </c>
    </row>
    <row r="201" spans="1:8" ht="15.75" customHeight="1" x14ac:dyDescent="0.25">
      <c r="A201" s="151"/>
      <c r="B201" s="152">
        <v>32</v>
      </c>
      <c r="C201" s="153"/>
      <c r="D201" s="160" t="s">
        <v>20</v>
      </c>
      <c r="E201" s="86">
        <f>E202+E204+E208+E211</f>
        <v>5585.51</v>
      </c>
      <c r="F201" s="87">
        <f>F202+F204+F208+F211</f>
        <v>7000</v>
      </c>
      <c r="G201" s="87">
        <f>G202+G204+G208+G211</f>
        <v>7000</v>
      </c>
      <c r="H201" s="87">
        <v>7000</v>
      </c>
    </row>
    <row r="202" spans="1:8" ht="15.75" customHeight="1" x14ac:dyDescent="0.25">
      <c r="A202" s="151"/>
      <c r="B202" s="152">
        <v>321</v>
      </c>
      <c r="C202" s="153"/>
      <c r="D202" s="160" t="s">
        <v>196</v>
      </c>
      <c r="E202" s="86">
        <f>E203</f>
        <v>210</v>
      </c>
      <c r="F202" s="87">
        <f>F203</f>
        <v>0</v>
      </c>
      <c r="G202" s="87">
        <f>G203</f>
        <v>0</v>
      </c>
      <c r="H202" s="87">
        <v>0</v>
      </c>
    </row>
    <row r="203" spans="1:8" ht="15.75" customHeight="1" x14ac:dyDescent="0.25">
      <c r="A203" s="148"/>
      <c r="B203" s="149">
        <v>3211</v>
      </c>
      <c r="C203" s="150"/>
      <c r="D203" s="85" t="s">
        <v>118</v>
      </c>
      <c r="E203" s="64">
        <v>210</v>
      </c>
      <c r="F203" s="67">
        <v>0</v>
      </c>
      <c r="G203" s="67">
        <v>0</v>
      </c>
      <c r="H203" s="67">
        <v>0</v>
      </c>
    </row>
    <row r="204" spans="1:8" ht="15.75" customHeight="1" x14ac:dyDescent="0.25">
      <c r="A204" s="154"/>
      <c r="B204" s="155">
        <v>322</v>
      </c>
      <c r="C204" s="156"/>
      <c r="D204" s="172" t="s">
        <v>121</v>
      </c>
      <c r="E204" s="90">
        <f>E205+E206+E207</f>
        <v>212.48</v>
      </c>
      <c r="F204" s="91">
        <f>F205+F206+F207</f>
        <v>0</v>
      </c>
      <c r="G204" s="91">
        <f>G205+G206+G207</f>
        <v>0</v>
      </c>
      <c r="H204" s="91">
        <v>0</v>
      </c>
    </row>
    <row r="205" spans="1:8" ht="15.75" customHeight="1" x14ac:dyDescent="0.25">
      <c r="A205" s="148"/>
      <c r="B205" s="149">
        <v>3221</v>
      </c>
      <c r="C205" s="150"/>
      <c r="D205" s="85" t="s">
        <v>202</v>
      </c>
      <c r="E205" s="64">
        <v>212.48</v>
      </c>
      <c r="F205" s="67">
        <v>0</v>
      </c>
      <c r="G205" s="67">
        <v>0</v>
      </c>
      <c r="H205" s="67">
        <v>0</v>
      </c>
    </row>
    <row r="206" spans="1:8" ht="25.5" customHeight="1" x14ac:dyDescent="0.25">
      <c r="A206" s="148"/>
      <c r="B206" s="149">
        <v>3224</v>
      </c>
      <c r="C206" s="150"/>
      <c r="D206" s="85" t="s">
        <v>203</v>
      </c>
      <c r="E206" s="64">
        <v>0</v>
      </c>
      <c r="F206" s="67">
        <v>0</v>
      </c>
      <c r="G206" s="67">
        <v>0</v>
      </c>
      <c r="H206" s="67">
        <v>0</v>
      </c>
    </row>
    <row r="207" spans="1:8" ht="15.75" customHeight="1" x14ac:dyDescent="0.25">
      <c r="A207" s="148"/>
      <c r="B207" s="149">
        <v>3225</v>
      </c>
      <c r="C207" s="150"/>
      <c r="D207" s="85" t="s">
        <v>123</v>
      </c>
      <c r="E207" s="64">
        <v>0</v>
      </c>
      <c r="F207" s="67">
        <v>0</v>
      </c>
      <c r="G207" s="67">
        <v>0</v>
      </c>
      <c r="H207" s="67">
        <v>0</v>
      </c>
    </row>
    <row r="208" spans="1:8" ht="15.75" customHeight="1" x14ac:dyDescent="0.25">
      <c r="A208" s="154"/>
      <c r="B208" s="155">
        <v>323</v>
      </c>
      <c r="C208" s="156"/>
      <c r="D208" s="172" t="s">
        <v>126</v>
      </c>
      <c r="E208" s="90">
        <f>E209+E210</f>
        <v>0</v>
      </c>
      <c r="F208" s="91">
        <f>F209+F210</f>
        <v>0</v>
      </c>
      <c r="G208" s="91">
        <f>G209+G210</f>
        <v>0</v>
      </c>
      <c r="H208" s="91">
        <v>0</v>
      </c>
    </row>
    <row r="209" spans="1:8" ht="15.75" customHeight="1" x14ac:dyDescent="0.25">
      <c r="A209" s="148"/>
      <c r="B209" s="149">
        <v>3232</v>
      </c>
      <c r="C209" s="150"/>
      <c r="D209" s="85" t="s">
        <v>146</v>
      </c>
      <c r="E209" s="64">
        <v>0</v>
      </c>
      <c r="F209" s="67">
        <v>0</v>
      </c>
      <c r="G209" s="67">
        <v>0</v>
      </c>
      <c r="H209" s="67">
        <v>0</v>
      </c>
    </row>
    <row r="210" spans="1:8" ht="15.75" customHeight="1" x14ac:dyDescent="0.25">
      <c r="A210" s="148"/>
      <c r="B210" s="149">
        <v>3239</v>
      </c>
      <c r="C210" s="150"/>
      <c r="D210" s="85" t="s">
        <v>134</v>
      </c>
      <c r="E210" s="64">
        <v>0</v>
      </c>
      <c r="F210" s="67">
        <v>0</v>
      </c>
      <c r="G210" s="67">
        <v>0</v>
      </c>
      <c r="H210" s="67">
        <v>0</v>
      </c>
    </row>
    <row r="211" spans="1:8" ht="27" customHeight="1" x14ac:dyDescent="0.25">
      <c r="A211" s="154"/>
      <c r="B211" s="155">
        <v>329</v>
      </c>
      <c r="C211" s="156"/>
      <c r="D211" s="172" t="s">
        <v>135</v>
      </c>
      <c r="E211" s="90">
        <f>E212+E213</f>
        <v>5163.03</v>
      </c>
      <c r="F211" s="91">
        <f>F212+F213</f>
        <v>7000</v>
      </c>
      <c r="G211" s="91">
        <f>G212+G213</f>
        <v>7000</v>
      </c>
      <c r="H211" s="91">
        <f>H212+H213</f>
        <v>7000</v>
      </c>
    </row>
    <row r="212" spans="1:8" ht="15.75" customHeight="1" x14ac:dyDescent="0.25">
      <c r="A212" s="148"/>
      <c r="B212" s="149">
        <v>3292</v>
      </c>
      <c r="C212" s="150"/>
      <c r="D212" s="85" t="s">
        <v>136</v>
      </c>
      <c r="E212" s="64">
        <v>706.5</v>
      </c>
      <c r="F212" s="67">
        <v>1000</v>
      </c>
      <c r="G212" s="67">
        <v>1000</v>
      </c>
      <c r="H212" s="67">
        <v>1000</v>
      </c>
    </row>
    <row r="213" spans="1:8" ht="25.5" customHeight="1" x14ac:dyDescent="0.25">
      <c r="A213" s="148"/>
      <c r="B213" s="149">
        <v>3299</v>
      </c>
      <c r="C213" s="150"/>
      <c r="D213" s="85" t="s">
        <v>135</v>
      </c>
      <c r="E213" s="64">
        <v>4456.53</v>
      </c>
      <c r="F213" s="67">
        <v>6000</v>
      </c>
      <c r="G213" s="67">
        <v>6000</v>
      </c>
      <c r="H213" s="67">
        <v>6000</v>
      </c>
    </row>
    <row r="214" spans="1:8" ht="15.75" customHeight="1" x14ac:dyDescent="0.25">
      <c r="A214" s="286" t="s">
        <v>205</v>
      </c>
      <c r="B214" s="287"/>
      <c r="C214" s="288"/>
      <c r="D214" s="98" t="s">
        <v>206</v>
      </c>
      <c r="E214" s="99">
        <f t="shared" ref="E214:G217" si="21">E215</f>
        <v>0</v>
      </c>
      <c r="F214" s="100">
        <f t="shared" si="21"/>
        <v>0</v>
      </c>
      <c r="G214" s="100">
        <f t="shared" si="21"/>
        <v>0</v>
      </c>
      <c r="H214" s="100">
        <f>H216</f>
        <v>0</v>
      </c>
    </row>
    <row r="215" spans="1:8" ht="15.75" customHeight="1" x14ac:dyDescent="0.25">
      <c r="A215" s="151"/>
      <c r="B215" s="152"/>
      <c r="C215" s="153">
        <v>3</v>
      </c>
      <c r="D215" s="160" t="s">
        <v>97</v>
      </c>
      <c r="E215" s="86">
        <f t="shared" si="21"/>
        <v>0</v>
      </c>
      <c r="F215" s="87">
        <f t="shared" si="21"/>
        <v>0</v>
      </c>
      <c r="G215" s="87">
        <f t="shared" si="21"/>
        <v>0</v>
      </c>
      <c r="H215" s="87">
        <v>0</v>
      </c>
    </row>
    <row r="216" spans="1:8" ht="15.75" customHeight="1" x14ac:dyDescent="0.25">
      <c r="A216" s="151"/>
      <c r="B216" s="152">
        <v>32</v>
      </c>
      <c r="C216" s="153"/>
      <c r="D216" s="160" t="s">
        <v>20</v>
      </c>
      <c r="E216" s="86">
        <f t="shared" si="21"/>
        <v>0</v>
      </c>
      <c r="F216" s="87">
        <f t="shared" si="21"/>
        <v>0</v>
      </c>
      <c r="G216" s="87">
        <f t="shared" si="21"/>
        <v>0</v>
      </c>
      <c r="H216" s="87">
        <v>0</v>
      </c>
    </row>
    <row r="217" spans="1:8" ht="27" customHeight="1" x14ac:dyDescent="0.25">
      <c r="A217" s="151"/>
      <c r="B217" s="152">
        <v>329</v>
      </c>
      <c r="C217" s="153"/>
      <c r="D217" s="160" t="s">
        <v>135</v>
      </c>
      <c r="E217" s="86">
        <f t="shared" si="21"/>
        <v>0</v>
      </c>
      <c r="F217" s="87">
        <f t="shared" si="21"/>
        <v>0</v>
      </c>
      <c r="G217" s="87">
        <f t="shared" si="21"/>
        <v>0</v>
      </c>
      <c r="H217" s="87">
        <f>H218</f>
        <v>0</v>
      </c>
    </row>
    <row r="218" spans="1:8" ht="25.5" customHeight="1" x14ac:dyDescent="0.25">
      <c r="A218" s="148"/>
      <c r="B218" s="149">
        <v>3299</v>
      </c>
      <c r="C218" s="150"/>
      <c r="D218" s="85" t="s">
        <v>135</v>
      </c>
      <c r="E218" s="64">
        <v>0</v>
      </c>
      <c r="F218" s="67">
        <v>0</v>
      </c>
      <c r="G218" s="67">
        <v>0</v>
      </c>
      <c r="H218" s="67">
        <v>0</v>
      </c>
    </row>
    <row r="219" spans="1:8" ht="15.75" customHeight="1" x14ac:dyDescent="0.25">
      <c r="A219" s="286" t="s">
        <v>204</v>
      </c>
      <c r="B219" s="287"/>
      <c r="C219" s="288"/>
      <c r="D219" s="98" t="s">
        <v>207</v>
      </c>
      <c r="E219" s="99">
        <f>E220</f>
        <v>3447.45</v>
      </c>
      <c r="F219" s="100">
        <f>F220+F232</f>
        <v>11900</v>
      </c>
      <c r="G219" s="100">
        <f>G220</f>
        <v>5000</v>
      </c>
      <c r="H219" s="100">
        <f>H221+H229</f>
        <v>5000</v>
      </c>
    </row>
    <row r="220" spans="1:8" ht="15.75" customHeight="1" x14ac:dyDescent="0.25">
      <c r="A220" s="151"/>
      <c r="B220" s="152">
        <v>3</v>
      </c>
      <c r="C220" s="153"/>
      <c r="D220" s="160" t="s">
        <v>97</v>
      </c>
      <c r="E220" s="86">
        <f>E221+E229</f>
        <v>3447.45</v>
      </c>
      <c r="F220" s="87">
        <f>F221+F229</f>
        <v>11200</v>
      </c>
      <c r="G220" s="87">
        <f>G221+G229</f>
        <v>5000</v>
      </c>
      <c r="H220" s="87">
        <f>H221</f>
        <v>2000</v>
      </c>
    </row>
    <row r="221" spans="1:8" ht="15.75" customHeight="1" x14ac:dyDescent="0.25">
      <c r="A221" s="151"/>
      <c r="B221" s="152">
        <v>32</v>
      </c>
      <c r="C221" s="153"/>
      <c r="D221" s="160" t="s">
        <v>20</v>
      </c>
      <c r="E221" s="86">
        <f>E222+E224+E227</f>
        <v>1484.98</v>
      </c>
      <c r="F221" s="87">
        <f>F222+F224+F227</f>
        <v>4200</v>
      </c>
      <c r="G221" s="87">
        <f>G222+G224+G227</f>
        <v>2000</v>
      </c>
      <c r="H221" s="87">
        <f>H222+H224+H227</f>
        <v>2000</v>
      </c>
    </row>
    <row r="222" spans="1:8" ht="15.75" customHeight="1" x14ac:dyDescent="0.25">
      <c r="A222" s="151"/>
      <c r="B222" s="152">
        <v>322</v>
      </c>
      <c r="C222" s="153"/>
      <c r="D222" s="160" t="s">
        <v>121</v>
      </c>
      <c r="E222" s="86">
        <f>E223</f>
        <v>0</v>
      </c>
      <c r="F222" s="87">
        <f>F223</f>
        <v>0</v>
      </c>
      <c r="G222" s="87">
        <f>G223</f>
        <v>0</v>
      </c>
      <c r="H222" s="87">
        <f>H223</f>
        <v>0</v>
      </c>
    </row>
    <row r="223" spans="1:8" ht="15.75" customHeight="1" x14ac:dyDescent="0.25">
      <c r="A223" s="148"/>
      <c r="B223" s="149">
        <v>3221</v>
      </c>
      <c r="C223" s="150"/>
      <c r="D223" s="85" t="s">
        <v>202</v>
      </c>
      <c r="E223" s="64">
        <v>0</v>
      </c>
      <c r="F223" s="67">
        <v>0</v>
      </c>
      <c r="G223" s="67">
        <v>0</v>
      </c>
      <c r="H223" s="67">
        <v>0</v>
      </c>
    </row>
    <row r="224" spans="1:8" ht="15.75" customHeight="1" x14ac:dyDescent="0.25">
      <c r="A224" s="154"/>
      <c r="B224" s="155">
        <v>323</v>
      </c>
      <c r="C224" s="156"/>
      <c r="D224" s="172" t="s">
        <v>126</v>
      </c>
      <c r="E224" s="90">
        <f>E225+E226</f>
        <v>810</v>
      </c>
      <c r="F224" s="91">
        <f>F225+F226</f>
        <v>1200</v>
      </c>
      <c r="G224" s="91">
        <f>G225+G226</f>
        <v>1400</v>
      </c>
      <c r="H224" s="91">
        <f>H225+H226</f>
        <v>1400</v>
      </c>
    </row>
    <row r="225" spans="1:8" ht="15.75" customHeight="1" x14ac:dyDescent="0.25">
      <c r="A225" s="148"/>
      <c r="B225" s="149">
        <v>3231</v>
      </c>
      <c r="C225" s="150"/>
      <c r="D225" s="85" t="s">
        <v>127</v>
      </c>
      <c r="E225" s="64">
        <v>270</v>
      </c>
      <c r="F225" s="67">
        <v>600</v>
      </c>
      <c r="G225" s="67">
        <v>700</v>
      </c>
      <c r="H225" s="67">
        <v>700</v>
      </c>
    </row>
    <row r="226" spans="1:8" ht="15.75" customHeight="1" x14ac:dyDescent="0.25">
      <c r="A226" s="148"/>
      <c r="B226" s="149">
        <v>3239</v>
      </c>
      <c r="C226" s="150"/>
      <c r="D226" s="85" t="s">
        <v>134</v>
      </c>
      <c r="E226" s="64">
        <v>540</v>
      </c>
      <c r="F226" s="67">
        <v>600</v>
      </c>
      <c r="G226" s="67">
        <v>700</v>
      </c>
      <c r="H226" s="67">
        <v>700</v>
      </c>
    </row>
    <row r="227" spans="1:8" ht="29.25" customHeight="1" x14ac:dyDescent="0.25">
      <c r="A227" s="151"/>
      <c r="B227" s="152">
        <v>329</v>
      </c>
      <c r="C227" s="153"/>
      <c r="D227" s="160" t="s">
        <v>135</v>
      </c>
      <c r="E227" s="86">
        <f>E228</f>
        <v>674.98</v>
      </c>
      <c r="F227" s="87">
        <f>F228</f>
        <v>3000</v>
      </c>
      <c r="G227" s="87">
        <f>G228</f>
        <v>600</v>
      </c>
      <c r="H227" s="87">
        <f>H228</f>
        <v>600</v>
      </c>
    </row>
    <row r="228" spans="1:8" ht="24" customHeight="1" x14ac:dyDescent="0.25">
      <c r="A228" s="148"/>
      <c r="B228" s="149">
        <v>3299</v>
      </c>
      <c r="C228" s="150"/>
      <c r="D228" s="85" t="s">
        <v>135</v>
      </c>
      <c r="E228" s="64">
        <v>674.98</v>
      </c>
      <c r="F228" s="67">
        <v>3000</v>
      </c>
      <c r="G228" s="67">
        <v>600</v>
      </c>
      <c r="H228" s="67">
        <v>600</v>
      </c>
    </row>
    <row r="229" spans="1:8" ht="15.75" customHeight="1" x14ac:dyDescent="0.25">
      <c r="A229" s="151"/>
      <c r="B229" s="152">
        <v>37</v>
      </c>
      <c r="C229" s="153"/>
      <c r="D229" s="160" t="s">
        <v>208</v>
      </c>
      <c r="E229" s="86">
        <f t="shared" ref="E229:G230" si="22">E230</f>
        <v>1962.47</v>
      </c>
      <c r="F229" s="87">
        <f t="shared" si="22"/>
        <v>7000</v>
      </c>
      <c r="G229" s="87">
        <f t="shared" si="22"/>
        <v>3000</v>
      </c>
      <c r="H229" s="87">
        <v>3000</v>
      </c>
    </row>
    <row r="230" spans="1:8" ht="25.5" customHeight="1" x14ac:dyDescent="0.25">
      <c r="A230" s="151"/>
      <c r="B230" s="152">
        <v>372</v>
      </c>
      <c r="C230" s="153"/>
      <c r="D230" s="160" t="s">
        <v>209</v>
      </c>
      <c r="E230" s="86">
        <f t="shared" si="22"/>
        <v>1962.47</v>
      </c>
      <c r="F230" s="87">
        <f t="shared" si="22"/>
        <v>7000</v>
      </c>
      <c r="G230" s="87">
        <f t="shared" si="22"/>
        <v>3000</v>
      </c>
      <c r="H230" s="87">
        <f>H231</f>
        <v>3000</v>
      </c>
    </row>
    <row r="231" spans="1:8" ht="15.75" customHeight="1" x14ac:dyDescent="0.25">
      <c r="A231" s="148"/>
      <c r="B231" s="149">
        <v>3722</v>
      </c>
      <c r="C231" s="150"/>
      <c r="D231" s="85" t="s">
        <v>210</v>
      </c>
      <c r="E231" s="64">
        <v>1962.47</v>
      </c>
      <c r="F231" s="67">
        <v>7000</v>
      </c>
      <c r="G231" s="67">
        <v>3000</v>
      </c>
      <c r="H231" s="67">
        <v>3000</v>
      </c>
    </row>
    <row r="232" spans="1:8" ht="24.75" customHeight="1" x14ac:dyDescent="0.25">
      <c r="A232" s="151"/>
      <c r="B232" s="152">
        <v>4</v>
      </c>
      <c r="C232" s="153"/>
      <c r="D232" s="160" t="s">
        <v>11</v>
      </c>
      <c r="E232" s="86">
        <f t="shared" ref="E232:G234" si="23">E233</f>
        <v>0</v>
      </c>
      <c r="F232" s="87">
        <f t="shared" si="23"/>
        <v>700</v>
      </c>
      <c r="G232" s="87">
        <f t="shared" si="23"/>
        <v>0</v>
      </c>
      <c r="H232" s="87">
        <f>H233</f>
        <v>0</v>
      </c>
    </row>
    <row r="233" spans="1:8" ht="27.75" customHeight="1" x14ac:dyDescent="0.25">
      <c r="A233" s="151"/>
      <c r="B233" s="152">
        <v>42</v>
      </c>
      <c r="C233" s="153"/>
      <c r="D233" s="160" t="s">
        <v>185</v>
      </c>
      <c r="E233" s="86">
        <f t="shared" si="23"/>
        <v>0</v>
      </c>
      <c r="F233" s="87">
        <f t="shared" si="23"/>
        <v>700</v>
      </c>
      <c r="G233" s="87">
        <f t="shared" si="23"/>
        <v>0</v>
      </c>
      <c r="H233" s="87">
        <f>H234</f>
        <v>0</v>
      </c>
    </row>
    <row r="234" spans="1:8" ht="15.75" customHeight="1" x14ac:dyDescent="0.25">
      <c r="A234" s="162"/>
      <c r="B234" s="155">
        <v>422</v>
      </c>
      <c r="C234" s="156"/>
      <c r="D234" s="172" t="s">
        <v>176</v>
      </c>
      <c r="E234" s="90">
        <f t="shared" si="23"/>
        <v>0</v>
      </c>
      <c r="F234" s="91">
        <f t="shared" si="23"/>
        <v>700</v>
      </c>
      <c r="G234" s="91">
        <f t="shared" si="23"/>
        <v>0</v>
      </c>
      <c r="H234" s="91">
        <f>H235</f>
        <v>0</v>
      </c>
    </row>
    <row r="235" spans="1:8" ht="15.75" customHeight="1" x14ac:dyDescent="0.25">
      <c r="A235" s="148"/>
      <c r="B235" s="149">
        <v>4221</v>
      </c>
      <c r="C235" s="150"/>
      <c r="D235" s="85" t="s">
        <v>177</v>
      </c>
      <c r="E235" s="64">
        <v>0</v>
      </c>
      <c r="F235" s="67">
        <v>700</v>
      </c>
      <c r="G235" s="67">
        <v>0</v>
      </c>
      <c r="H235" s="67">
        <v>0</v>
      </c>
    </row>
    <row r="236" spans="1:8" ht="15.75" customHeight="1" x14ac:dyDescent="0.25">
      <c r="A236" s="256" t="s">
        <v>253</v>
      </c>
      <c r="B236" s="257"/>
      <c r="C236" s="258"/>
      <c r="D236" s="160" t="s">
        <v>254</v>
      </c>
      <c r="E236" s="86">
        <f>E238</f>
        <v>0</v>
      </c>
      <c r="F236" s="87">
        <f t="shared" ref="F236:G240" si="24">F237</f>
        <v>13.27</v>
      </c>
      <c r="G236" s="87">
        <f t="shared" si="24"/>
        <v>0</v>
      </c>
      <c r="H236" s="87">
        <f>H238</f>
        <v>25</v>
      </c>
    </row>
    <row r="237" spans="1:8" ht="15.75" customHeight="1" x14ac:dyDescent="0.25">
      <c r="A237" s="256" t="s">
        <v>258</v>
      </c>
      <c r="B237" s="257"/>
      <c r="C237" s="258"/>
      <c r="D237" s="160" t="s">
        <v>201</v>
      </c>
      <c r="E237" s="86">
        <f>E238</f>
        <v>0</v>
      </c>
      <c r="F237" s="87">
        <f t="shared" si="24"/>
        <v>13.27</v>
      </c>
      <c r="G237" s="87">
        <f t="shared" si="24"/>
        <v>0</v>
      </c>
      <c r="H237" s="87">
        <f>H238</f>
        <v>25</v>
      </c>
    </row>
    <row r="238" spans="1:8" ht="15.75" customHeight="1" x14ac:dyDescent="0.25">
      <c r="A238" s="151"/>
      <c r="B238" s="152">
        <v>3</v>
      </c>
      <c r="C238" s="153"/>
      <c r="D238" s="160" t="s">
        <v>9</v>
      </c>
      <c r="E238" s="86">
        <f>E239</f>
        <v>0</v>
      </c>
      <c r="F238" s="87">
        <f t="shared" si="24"/>
        <v>13.27</v>
      </c>
      <c r="G238" s="87">
        <f t="shared" si="24"/>
        <v>0</v>
      </c>
      <c r="H238" s="87">
        <f>H239</f>
        <v>25</v>
      </c>
    </row>
    <row r="239" spans="1:8" ht="15.75" customHeight="1" x14ac:dyDescent="0.25">
      <c r="A239" s="151"/>
      <c r="B239" s="152">
        <v>32</v>
      </c>
      <c r="C239" s="153"/>
      <c r="D239" s="160" t="s">
        <v>20</v>
      </c>
      <c r="E239" s="86">
        <f>E240</f>
        <v>0</v>
      </c>
      <c r="F239" s="87">
        <f t="shared" si="24"/>
        <v>13.27</v>
      </c>
      <c r="G239" s="87">
        <f t="shared" si="24"/>
        <v>0</v>
      </c>
      <c r="H239" s="87">
        <f>H240</f>
        <v>25</v>
      </c>
    </row>
    <row r="240" spans="1:8" ht="26.25" customHeight="1" x14ac:dyDescent="0.25">
      <c r="A240" s="162"/>
      <c r="B240" s="163">
        <v>329</v>
      </c>
      <c r="C240" s="164"/>
      <c r="D240" s="105" t="s">
        <v>135</v>
      </c>
      <c r="E240" s="106">
        <f>E241</f>
        <v>0</v>
      </c>
      <c r="F240" s="107">
        <f t="shared" si="24"/>
        <v>13.27</v>
      </c>
      <c r="G240" s="107">
        <f t="shared" si="24"/>
        <v>0</v>
      </c>
      <c r="H240" s="107">
        <f>H241</f>
        <v>25</v>
      </c>
    </row>
    <row r="241" spans="1:8" ht="15.75" customHeight="1" x14ac:dyDescent="0.25">
      <c r="A241" s="148"/>
      <c r="B241" s="149">
        <v>3294</v>
      </c>
      <c r="C241" s="150"/>
      <c r="D241" s="85" t="s">
        <v>138</v>
      </c>
      <c r="E241" s="64">
        <v>0</v>
      </c>
      <c r="F241" s="67">
        <v>13.27</v>
      </c>
      <c r="G241" s="67">
        <v>0</v>
      </c>
      <c r="H241" s="67">
        <v>25</v>
      </c>
    </row>
    <row r="242" spans="1:8" ht="15.75" customHeight="1" x14ac:dyDescent="0.25">
      <c r="A242" s="256" t="s">
        <v>256</v>
      </c>
      <c r="B242" s="257"/>
      <c r="C242" s="258"/>
      <c r="D242" s="160" t="s">
        <v>257</v>
      </c>
      <c r="E242" s="86">
        <f t="shared" ref="E242:G246" si="25">E243</f>
        <v>0</v>
      </c>
      <c r="F242" s="87">
        <f t="shared" si="25"/>
        <v>0</v>
      </c>
      <c r="G242" s="87">
        <f t="shared" si="25"/>
        <v>45300</v>
      </c>
      <c r="H242" s="87">
        <f>H245+H252</f>
        <v>45300</v>
      </c>
    </row>
    <row r="243" spans="1:8" ht="15.75" customHeight="1" x14ac:dyDescent="0.25">
      <c r="A243" s="256" t="s">
        <v>212</v>
      </c>
      <c r="B243" s="257"/>
      <c r="C243" s="258"/>
      <c r="D243" s="160" t="s">
        <v>213</v>
      </c>
      <c r="E243" s="86">
        <f t="shared" si="25"/>
        <v>0</v>
      </c>
      <c r="F243" s="87">
        <f t="shared" si="25"/>
        <v>0</v>
      </c>
      <c r="G243" s="87">
        <f t="shared" si="25"/>
        <v>45300</v>
      </c>
      <c r="H243" s="87">
        <f>H244</f>
        <v>44300</v>
      </c>
    </row>
    <row r="244" spans="1:8" ht="15.75" customHeight="1" x14ac:dyDescent="0.25">
      <c r="A244" s="151"/>
      <c r="B244" s="152">
        <v>3</v>
      </c>
      <c r="C244" s="153"/>
      <c r="D244" s="160" t="s">
        <v>97</v>
      </c>
      <c r="E244" s="86">
        <f t="shared" si="25"/>
        <v>0</v>
      </c>
      <c r="F244" s="87">
        <f t="shared" si="25"/>
        <v>0</v>
      </c>
      <c r="G244" s="87">
        <f>G245+G252</f>
        <v>45300</v>
      </c>
      <c r="H244" s="87">
        <f>H245</f>
        <v>44300</v>
      </c>
    </row>
    <row r="245" spans="1:8" ht="15.75" customHeight="1" x14ac:dyDescent="0.25">
      <c r="A245" s="154"/>
      <c r="B245" s="155">
        <v>31</v>
      </c>
      <c r="C245" s="156"/>
      <c r="D245" s="172" t="s">
        <v>10</v>
      </c>
      <c r="E245" s="90">
        <f t="shared" si="25"/>
        <v>0</v>
      </c>
      <c r="F245" s="91">
        <f t="shared" si="25"/>
        <v>0</v>
      </c>
      <c r="G245" s="91">
        <f>G246+G248+G250</f>
        <v>44300</v>
      </c>
      <c r="H245" s="91">
        <v>44300</v>
      </c>
    </row>
    <row r="246" spans="1:8" ht="15.75" customHeight="1" x14ac:dyDescent="0.25">
      <c r="A246" s="162"/>
      <c r="B246" s="155">
        <v>311</v>
      </c>
      <c r="C246" s="156"/>
      <c r="D246" s="172" t="s">
        <v>214</v>
      </c>
      <c r="E246" s="90">
        <f t="shared" si="25"/>
        <v>0</v>
      </c>
      <c r="F246" s="91">
        <f t="shared" si="25"/>
        <v>0</v>
      </c>
      <c r="G246" s="91">
        <f>G247</f>
        <v>37100</v>
      </c>
      <c r="H246" s="91">
        <f>H247</f>
        <v>37100</v>
      </c>
    </row>
    <row r="247" spans="1:8" ht="15.75" customHeight="1" x14ac:dyDescent="0.25">
      <c r="A247" s="148"/>
      <c r="B247" s="149">
        <v>3111</v>
      </c>
      <c r="C247" s="150"/>
      <c r="D247" s="85" t="s">
        <v>215</v>
      </c>
      <c r="E247" s="64">
        <v>0</v>
      </c>
      <c r="F247" s="67">
        <v>0</v>
      </c>
      <c r="G247" s="67">
        <v>37100</v>
      </c>
      <c r="H247" s="67">
        <v>37100</v>
      </c>
    </row>
    <row r="248" spans="1:8" ht="15.75" customHeight="1" x14ac:dyDescent="0.25">
      <c r="A248" s="154"/>
      <c r="B248" s="155">
        <v>312</v>
      </c>
      <c r="C248" s="156"/>
      <c r="D248" s="172" t="s">
        <v>218</v>
      </c>
      <c r="E248" s="90">
        <f>E249</f>
        <v>0</v>
      </c>
      <c r="F248" s="91">
        <f>F249</f>
        <v>0</v>
      </c>
      <c r="G248" s="91">
        <f>G249</f>
        <v>1000</v>
      </c>
      <c r="H248" s="91">
        <f>H249</f>
        <v>1000</v>
      </c>
    </row>
    <row r="249" spans="1:8" ht="15.75" customHeight="1" x14ac:dyDescent="0.25">
      <c r="A249" s="148"/>
      <c r="B249" s="149">
        <v>3121</v>
      </c>
      <c r="C249" s="150"/>
      <c r="D249" s="85" t="s">
        <v>218</v>
      </c>
      <c r="E249" s="64">
        <v>0</v>
      </c>
      <c r="F249" s="67">
        <v>0</v>
      </c>
      <c r="G249" s="67">
        <v>1000</v>
      </c>
      <c r="H249" s="67">
        <v>1000</v>
      </c>
    </row>
    <row r="250" spans="1:8" ht="15.75" customHeight="1" x14ac:dyDescent="0.25">
      <c r="A250" s="154"/>
      <c r="B250" s="155">
        <v>313</v>
      </c>
      <c r="C250" s="156"/>
      <c r="D250" s="172" t="s">
        <v>219</v>
      </c>
      <c r="E250" s="90">
        <f>E251</f>
        <v>0</v>
      </c>
      <c r="F250" s="91">
        <f>F251</f>
        <v>0</v>
      </c>
      <c r="G250" s="91">
        <f>G251</f>
        <v>6200</v>
      </c>
      <c r="H250" s="91">
        <f>H251</f>
        <v>6200</v>
      </c>
    </row>
    <row r="251" spans="1:8" ht="28.5" customHeight="1" x14ac:dyDescent="0.25">
      <c r="A251" s="148"/>
      <c r="B251" s="149">
        <v>3132</v>
      </c>
      <c r="C251" s="150"/>
      <c r="D251" s="85" t="s">
        <v>220</v>
      </c>
      <c r="E251" s="64">
        <v>0</v>
      </c>
      <c r="F251" s="67">
        <v>0</v>
      </c>
      <c r="G251" s="67">
        <v>6200</v>
      </c>
      <c r="H251" s="67">
        <v>6200</v>
      </c>
    </row>
    <row r="252" spans="1:8" ht="15.75" customHeight="1" x14ac:dyDescent="0.25">
      <c r="A252" s="154"/>
      <c r="B252" s="155">
        <v>32</v>
      </c>
      <c r="C252" s="156"/>
      <c r="D252" s="172" t="s">
        <v>20</v>
      </c>
      <c r="E252" s="90">
        <f t="shared" ref="E252:G253" si="26">E253</f>
        <v>0</v>
      </c>
      <c r="F252" s="91">
        <f t="shared" si="26"/>
        <v>0</v>
      </c>
      <c r="G252" s="91">
        <f t="shared" si="26"/>
        <v>1000</v>
      </c>
      <c r="H252" s="91">
        <v>1000</v>
      </c>
    </row>
    <row r="253" spans="1:8" ht="15.75" customHeight="1" x14ac:dyDescent="0.25">
      <c r="A253" s="154"/>
      <c r="B253" s="155">
        <v>321</v>
      </c>
      <c r="C253" s="156"/>
      <c r="D253" s="172" t="s">
        <v>196</v>
      </c>
      <c r="E253" s="90">
        <f t="shared" si="26"/>
        <v>0</v>
      </c>
      <c r="F253" s="91">
        <f t="shared" si="26"/>
        <v>0</v>
      </c>
      <c r="G253" s="91">
        <f t="shared" si="26"/>
        <v>1000</v>
      </c>
      <c r="H253" s="91">
        <f>H254</f>
        <v>1000</v>
      </c>
    </row>
    <row r="254" spans="1:8" ht="15.75" customHeight="1" x14ac:dyDescent="0.25">
      <c r="A254" s="253">
        <v>3212</v>
      </c>
      <c r="B254" s="254"/>
      <c r="C254" s="255"/>
      <c r="D254" s="85" t="s">
        <v>222</v>
      </c>
      <c r="E254" s="64">
        <v>0</v>
      </c>
      <c r="F254" s="67">
        <v>0</v>
      </c>
      <c r="G254" s="67">
        <v>1000</v>
      </c>
      <c r="H254" s="67">
        <v>1000</v>
      </c>
    </row>
    <row r="255" spans="1:8" ht="28.5" customHeight="1" x14ac:dyDescent="0.25">
      <c r="A255" s="286" t="s">
        <v>142</v>
      </c>
      <c r="B255" s="287"/>
      <c r="C255" s="288"/>
      <c r="D255" s="98" t="s">
        <v>211</v>
      </c>
      <c r="E255" s="99">
        <f t="shared" ref="E255:G256" si="27">E256</f>
        <v>588736.28000000014</v>
      </c>
      <c r="F255" s="100">
        <f t="shared" si="27"/>
        <v>584900.26</v>
      </c>
      <c r="G255" s="100">
        <f t="shared" si="27"/>
        <v>726000</v>
      </c>
      <c r="H255" s="100">
        <f>H258+H268</f>
        <v>726000</v>
      </c>
    </row>
    <row r="256" spans="1:8" ht="15.75" customHeight="1" x14ac:dyDescent="0.25">
      <c r="A256" s="256" t="s">
        <v>212</v>
      </c>
      <c r="B256" s="257"/>
      <c r="C256" s="258"/>
      <c r="D256" s="160" t="s">
        <v>213</v>
      </c>
      <c r="E256" s="86">
        <f t="shared" si="27"/>
        <v>588736.28000000014</v>
      </c>
      <c r="F256" s="87">
        <f t="shared" si="27"/>
        <v>584900.26</v>
      </c>
      <c r="G256" s="87">
        <f t="shared" si="27"/>
        <v>726000</v>
      </c>
      <c r="H256" s="87">
        <f>H257</f>
        <v>726000</v>
      </c>
    </row>
    <row r="257" spans="1:8" ht="15.75" customHeight="1" x14ac:dyDescent="0.25">
      <c r="A257" s="151"/>
      <c r="B257" s="152">
        <v>3</v>
      </c>
      <c r="C257" s="153"/>
      <c r="D257" s="160" t="s">
        <v>9</v>
      </c>
      <c r="E257" s="86">
        <f>E258+E268+E276</f>
        <v>588736.28000000014</v>
      </c>
      <c r="F257" s="87">
        <f>F258+F268</f>
        <v>584900.26</v>
      </c>
      <c r="G257" s="87">
        <f>G258+G268</f>
        <v>726000</v>
      </c>
      <c r="H257" s="87">
        <f>H258+H268+H276</f>
        <v>726000</v>
      </c>
    </row>
    <row r="258" spans="1:8" ht="15.75" customHeight="1" x14ac:dyDescent="0.25">
      <c r="A258" s="151"/>
      <c r="B258" s="152">
        <v>31</v>
      </c>
      <c r="C258" s="153"/>
      <c r="D258" s="160" t="s">
        <v>10</v>
      </c>
      <c r="E258" s="86">
        <f>E259+E263+E265</f>
        <v>558578.67000000004</v>
      </c>
      <c r="F258" s="87">
        <f>F259+F263+F265</f>
        <v>556870</v>
      </c>
      <c r="G258" s="87">
        <f>G259+G263+G265</f>
        <v>693000</v>
      </c>
      <c r="H258" s="87">
        <f>H259+H263+H265</f>
        <v>693000</v>
      </c>
    </row>
    <row r="259" spans="1:8" ht="15.75" customHeight="1" x14ac:dyDescent="0.25">
      <c r="A259" s="154"/>
      <c r="B259" s="155">
        <v>311</v>
      </c>
      <c r="C259" s="156"/>
      <c r="D259" s="172" t="s">
        <v>214</v>
      </c>
      <c r="E259" s="90">
        <f>E260+E261+E262</f>
        <v>462991.05000000005</v>
      </c>
      <c r="F259" s="91">
        <f>F260+F261+F262</f>
        <v>453000</v>
      </c>
      <c r="G259" s="91">
        <f>G260+G261+G262</f>
        <v>568000</v>
      </c>
      <c r="H259" s="91">
        <f>H260+H261+H262</f>
        <v>568000</v>
      </c>
    </row>
    <row r="260" spans="1:8" ht="15.75" customHeight="1" x14ac:dyDescent="0.25">
      <c r="A260" s="148"/>
      <c r="B260" s="149">
        <v>3111</v>
      </c>
      <c r="C260" s="150"/>
      <c r="D260" s="85" t="s">
        <v>215</v>
      </c>
      <c r="E260" s="64">
        <v>446790.9</v>
      </c>
      <c r="F260" s="67">
        <v>435000</v>
      </c>
      <c r="G260" s="67">
        <v>550000</v>
      </c>
      <c r="H260" s="67">
        <v>550000</v>
      </c>
    </row>
    <row r="261" spans="1:8" ht="15.75" customHeight="1" x14ac:dyDescent="0.25">
      <c r="A261" s="148"/>
      <c r="B261" s="149">
        <v>3113</v>
      </c>
      <c r="C261" s="150"/>
      <c r="D261" s="85" t="s">
        <v>216</v>
      </c>
      <c r="E261" s="64">
        <v>12032.21</v>
      </c>
      <c r="F261" s="67">
        <v>12000</v>
      </c>
      <c r="G261" s="67">
        <v>12000</v>
      </c>
      <c r="H261" s="67">
        <v>12000</v>
      </c>
    </row>
    <row r="262" spans="1:8" ht="15.75" customHeight="1" x14ac:dyDescent="0.25">
      <c r="A262" s="148"/>
      <c r="B262" s="149">
        <v>3114</v>
      </c>
      <c r="C262" s="150"/>
      <c r="D262" s="85" t="s">
        <v>217</v>
      </c>
      <c r="E262" s="64">
        <v>4167.9399999999996</v>
      </c>
      <c r="F262" s="67">
        <v>6000</v>
      </c>
      <c r="G262" s="67">
        <v>6000</v>
      </c>
      <c r="H262" s="67">
        <v>6000</v>
      </c>
    </row>
    <row r="263" spans="1:8" ht="15.75" customHeight="1" x14ac:dyDescent="0.25">
      <c r="A263" s="154"/>
      <c r="B263" s="155">
        <v>312</v>
      </c>
      <c r="C263" s="156"/>
      <c r="D263" s="172" t="s">
        <v>218</v>
      </c>
      <c r="E263" s="90">
        <f>E264</f>
        <v>21681.08</v>
      </c>
      <c r="F263" s="91">
        <f>F264</f>
        <v>25000</v>
      </c>
      <c r="G263" s="91">
        <f>G264</f>
        <v>25000</v>
      </c>
      <c r="H263" s="91">
        <f>H264</f>
        <v>25000</v>
      </c>
    </row>
    <row r="264" spans="1:8" ht="15.75" customHeight="1" x14ac:dyDescent="0.25">
      <c r="A264" s="148"/>
      <c r="B264" s="149">
        <v>3121</v>
      </c>
      <c r="C264" s="150"/>
      <c r="D264" s="85" t="s">
        <v>218</v>
      </c>
      <c r="E264" s="64">
        <v>21681.08</v>
      </c>
      <c r="F264" s="67">
        <v>25000</v>
      </c>
      <c r="G264" s="67">
        <v>25000</v>
      </c>
      <c r="H264" s="67">
        <v>25000</v>
      </c>
    </row>
    <row r="265" spans="1:8" ht="15.75" customHeight="1" x14ac:dyDescent="0.25">
      <c r="A265" s="154"/>
      <c r="B265" s="155">
        <v>313</v>
      </c>
      <c r="C265" s="156"/>
      <c r="D265" s="172" t="s">
        <v>219</v>
      </c>
      <c r="E265" s="90">
        <f>E266+E267</f>
        <v>73906.539999999994</v>
      </c>
      <c r="F265" s="91">
        <f>F266</f>
        <v>78870</v>
      </c>
      <c r="G265" s="91">
        <f>G266+G267</f>
        <v>100000</v>
      </c>
      <c r="H265" s="91">
        <f>H266</f>
        <v>100000</v>
      </c>
    </row>
    <row r="266" spans="1:8" ht="27" customHeight="1" x14ac:dyDescent="0.25">
      <c r="A266" s="148"/>
      <c r="B266" s="149">
        <v>3132</v>
      </c>
      <c r="C266" s="150"/>
      <c r="D266" s="85" t="s">
        <v>220</v>
      </c>
      <c r="E266" s="64">
        <v>73906.539999999994</v>
      </c>
      <c r="F266" s="67">
        <v>78870</v>
      </c>
      <c r="G266" s="67">
        <v>100000</v>
      </c>
      <c r="H266" s="67">
        <v>100000</v>
      </c>
    </row>
    <row r="267" spans="1:8" ht="27.75" customHeight="1" x14ac:dyDescent="0.25">
      <c r="A267" s="148"/>
      <c r="B267" s="149">
        <v>3133</v>
      </c>
      <c r="C267" s="150"/>
      <c r="D267" s="85" t="s">
        <v>221</v>
      </c>
      <c r="E267" s="64">
        <v>0</v>
      </c>
      <c r="F267" s="67">
        <v>0</v>
      </c>
      <c r="G267" s="67">
        <v>0</v>
      </c>
      <c r="H267" s="67">
        <v>0</v>
      </c>
    </row>
    <row r="268" spans="1:8" ht="15.75" customHeight="1" x14ac:dyDescent="0.25">
      <c r="A268" s="154"/>
      <c r="B268" s="155">
        <v>32</v>
      </c>
      <c r="C268" s="156"/>
      <c r="D268" s="172" t="s">
        <v>20</v>
      </c>
      <c r="E268" s="90">
        <f>E269+E273</f>
        <v>30004.940000000002</v>
      </c>
      <c r="F268" s="91">
        <f>F269+F273</f>
        <v>28030.26</v>
      </c>
      <c r="G268" s="91">
        <f>G269+G273</f>
        <v>33000</v>
      </c>
      <c r="H268" s="91">
        <v>33000</v>
      </c>
    </row>
    <row r="269" spans="1:8" ht="15.75" customHeight="1" x14ac:dyDescent="0.25">
      <c r="A269" s="154"/>
      <c r="B269" s="155">
        <v>321</v>
      </c>
      <c r="C269" s="156"/>
      <c r="D269" s="172" t="s">
        <v>196</v>
      </c>
      <c r="E269" s="90">
        <f>E270</f>
        <v>28089.58</v>
      </c>
      <c r="F269" s="91">
        <f>F270</f>
        <v>26000</v>
      </c>
      <c r="G269" s="91">
        <f>G270</f>
        <v>30000</v>
      </c>
      <c r="H269" s="91">
        <f>H270</f>
        <v>30000</v>
      </c>
    </row>
    <row r="270" spans="1:8" ht="15.75" customHeight="1" x14ac:dyDescent="0.25">
      <c r="A270" s="148"/>
      <c r="B270" s="149">
        <v>3212</v>
      </c>
      <c r="C270" s="150"/>
      <c r="D270" s="85" t="s">
        <v>222</v>
      </c>
      <c r="E270" s="64">
        <v>28089.58</v>
      </c>
      <c r="F270" s="67">
        <v>26000</v>
      </c>
      <c r="G270" s="67">
        <v>30000</v>
      </c>
      <c r="H270" s="67">
        <v>30000</v>
      </c>
    </row>
    <row r="271" spans="1:8" ht="15.75" customHeight="1" x14ac:dyDescent="0.25">
      <c r="A271" s="154"/>
      <c r="B271" s="155">
        <v>323</v>
      </c>
      <c r="C271" s="156"/>
      <c r="D271" s="172" t="s">
        <v>126</v>
      </c>
      <c r="E271" s="90">
        <f>E272</f>
        <v>0</v>
      </c>
      <c r="F271" s="91">
        <f>F272</f>
        <v>0</v>
      </c>
      <c r="G271" s="91">
        <f>G272</f>
        <v>0</v>
      </c>
      <c r="H271" s="91">
        <f>H272</f>
        <v>0</v>
      </c>
    </row>
    <row r="272" spans="1:8" ht="15.75" customHeight="1" x14ac:dyDescent="0.25">
      <c r="A272" s="148"/>
      <c r="B272" s="149">
        <v>3236</v>
      </c>
      <c r="C272" s="150"/>
      <c r="D272" s="85" t="s">
        <v>131</v>
      </c>
      <c r="E272" s="64">
        <v>0</v>
      </c>
      <c r="F272" s="67">
        <v>0</v>
      </c>
      <c r="G272" s="67">
        <v>0</v>
      </c>
      <c r="H272" s="67">
        <v>0</v>
      </c>
    </row>
    <row r="273" spans="1:8" ht="26.25" customHeight="1" x14ac:dyDescent="0.25">
      <c r="A273" s="154"/>
      <c r="B273" s="155">
        <v>329</v>
      </c>
      <c r="C273" s="156"/>
      <c r="D273" s="172" t="s">
        <v>135</v>
      </c>
      <c r="E273" s="90">
        <f>E274+E275</f>
        <v>1915.36</v>
      </c>
      <c r="F273" s="91">
        <f>F274+F275</f>
        <v>2030.26</v>
      </c>
      <c r="G273" s="91">
        <f>G274+G275</f>
        <v>3000</v>
      </c>
      <c r="H273" s="91">
        <f>H274</f>
        <v>3000</v>
      </c>
    </row>
    <row r="274" spans="1:8" ht="15.75" customHeight="1" x14ac:dyDescent="0.25">
      <c r="A274" s="148"/>
      <c r="B274" s="149">
        <v>3295</v>
      </c>
      <c r="C274" s="150"/>
      <c r="D274" s="85" t="s">
        <v>223</v>
      </c>
      <c r="E274" s="64">
        <v>1697.61</v>
      </c>
      <c r="F274" s="67">
        <v>2000</v>
      </c>
      <c r="G274" s="67">
        <v>3000</v>
      </c>
      <c r="H274" s="67">
        <v>3000</v>
      </c>
    </row>
    <row r="275" spans="1:8" ht="15.75" customHeight="1" x14ac:dyDescent="0.25">
      <c r="A275" s="148"/>
      <c r="B275" s="149">
        <v>3296</v>
      </c>
      <c r="C275" s="150"/>
      <c r="D275" s="85" t="s">
        <v>158</v>
      </c>
      <c r="E275" s="64">
        <v>217.75</v>
      </c>
      <c r="F275" s="67">
        <v>30.26</v>
      </c>
      <c r="G275" s="67">
        <v>0</v>
      </c>
      <c r="H275" s="67">
        <v>0</v>
      </c>
    </row>
    <row r="276" spans="1:8" ht="15.75" customHeight="1" x14ac:dyDescent="0.25">
      <c r="A276" s="154"/>
      <c r="B276" s="155">
        <v>34</v>
      </c>
      <c r="C276" s="156"/>
      <c r="D276" s="172" t="s">
        <v>72</v>
      </c>
      <c r="E276" s="90">
        <f t="shared" ref="E276:G277" si="28">E277</f>
        <v>152.66999999999999</v>
      </c>
      <c r="F276" s="91">
        <f t="shared" si="28"/>
        <v>0</v>
      </c>
      <c r="G276" s="91">
        <f t="shared" si="28"/>
        <v>0</v>
      </c>
      <c r="H276" s="91">
        <v>0</v>
      </c>
    </row>
    <row r="277" spans="1:8" ht="15.75" customHeight="1" x14ac:dyDescent="0.25">
      <c r="A277" s="154"/>
      <c r="B277" s="155">
        <v>343</v>
      </c>
      <c r="C277" s="156"/>
      <c r="D277" s="172" t="s">
        <v>224</v>
      </c>
      <c r="E277" s="90">
        <f t="shared" si="28"/>
        <v>152.66999999999999</v>
      </c>
      <c r="F277" s="91">
        <f t="shared" si="28"/>
        <v>0</v>
      </c>
      <c r="G277" s="91">
        <f t="shared" si="28"/>
        <v>0</v>
      </c>
      <c r="H277" s="91">
        <f>H278</f>
        <v>0</v>
      </c>
    </row>
    <row r="278" spans="1:8" ht="15.75" customHeight="1" x14ac:dyDescent="0.25">
      <c r="A278" s="148"/>
      <c r="B278" s="149">
        <v>3433</v>
      </c>
      <c r="C278" s="150"/>
      <c r="D278" s="85" t="s">
        <v>225</v>
      </c>
      <c r="E278" s="64">
        <v>152.66999999999999</v>
      </c>
      <c r="F278" s="67">
        <v>0</v>
      </c>
      <c r="G278" s="67">
        <v>0</v>
      </c>
      <c r="H278" s="67">
        <v>0</v>
      </c>
    </row>
    <row r="279" spans="1:8" ht="15.75" customHeight="1" x14ac:dyDescent="0.25">
      <c r="A279" s="256" t="s">
        <v>159</v>
      </c>
      <c r="B279" s="257"/>
      <c r="C279" s="258"/>
      <c r="D279" s="160" t="s">
        <v>226</v>
      </c>
      <c r="E279" s="86">
        <f>E280+E286</f>
        <v>34473.47</v>
      </c>
      <c r="F279" s="87">
        <f>F280+F286</f>
        <v>35000</v>
      </c>
      <c r="G279" s="87">
        <f>G280+G286</f>
        <v>55000</v>
      </c>
      <c r="H279" s="87">
        <f>H282+H288</f>
        <v>55000</v>
      </c>
    </row>
    <row r="280" spans="1:8" ht="18.75" customHeight="1" x14ac:dyDescent="0.25">
      <c r="A280" s="256" t="s">
        <v>227</v>
      </c>
      <c r="B280" s="257"/>
      <c r="C280" s="258"/>
      <c r="D280" s="160" t="s">
        <v>201</v>
      </c>
      <c r="E280" s="86">
        <f>E281</f>
        <v>0</v>
      </c>
      <c r="F280" s="87">
        <f>F281</f>
        <v>0</v>
      </c>
      <c r="G280" s="87">
        <f>G281</f>
        <v>15000</v>
      </c>
      <c r="H280" s="87">
        <f>H281</f>
        <v>15000</v>
      </c>
    </row>
    <row r="281" spans="1:8" ht="15.75" customHeight="1" x14ac:dyDescent="0.25">
      <c r="A281" s="256">
        <v>3</v>
      </c>
      <c r="B281" s="257"/>
      <c r="C281" s="258"/>
      <c r="D281" s="160" t="s">
        <v>97</v>
      </c>
      <c r="E281" s="86">
        <f>E283</f>
        <v>0</v>
      </c>
      <c r="F281" s="87">
        <f t="shared" ref="F281:G284" si="29">F282</f>
        <v>0</v>
      </c>
      <c r="G281" s="87">
        <f t="shared" si="29"/>
        <v>15000</v>
      </c>
      <c r="H281" s="87">
        <f>H282</f>
        <v>15000</v>
      </c>
    </row>
    <row r="282" spans="1:8" ht="15.75" customHeight="1" x14ac:dyDescent="0.25">
      <c r="A282" s="277">
        <v>32</v>
      </c>
      <c r="B282" s="278"/>
      <c r="C282" s="279"/>
      <c r="D282" s="172" t="s">
        <v>20</v>
      </c>
      <c r="E282" s="90">
        <f>E283+E284+E285</f>
        <v>0</v>
      </c>
      <c r="F282" s="91">
        <f t="shared" si="29"/>
        <v>0</v>
      </c>
      <c r="G282" s="91">
        <f t="shared" si="29"/>
        <v>15000</v>
      </c>
      <c r="H282" s="91">
        <v>15000</v>
      </c>
    </row>
    <row r="283" spans="1:8" ht="15.75" customHeight="1" x14ac:dyDescent="0.25">
      <c r="A283" s="241">
        <v>322</v>
      </c>
      <c r="B283" s="242"/>
      <c r="C283" s="243"/>
      <c r="D283" s="83" t="s">
        <v>121</v>
      </c>
      <c r="E283" s="72">
        <v>0</v>
      </c>
      <c r="F283" s="84">
        <f t="shared" si="29"/>
        <v>0</v>
      </c>
      <c r="G283" s="84">
        <f>G285</f>
        <v>15000</v>
      </c>
      <c r="H283" s="84">
        <f>H285</f>
        <v>15000</v>
      </c>
    </row>
    <row r="284" spans="1:8" ht="15.75" customHeight="1" x14ac:dyDescent="0.25">
      <c r="A284" s="253">
        <v>3221</v>
      </c>
      <c r="B284" s="254"/>
      <c r="C284" s="255"/>
      <c r="D284" s="145" t="s">
        <v>248</v>
      </c>
      <c r="E284" s="146">
        <v>0</v>
      </c>
      <c r="F284" s="147">
        <f t="shared" si="29"/>
        <v>0</v>
      </c>
      <c r="G284" s="147">
        <v>0</v>
      </c>
      <c r="H284" s="147">
        <v>0</v>
      </c>
    </row>
    <row r="285" spans="1:8" ht="15.75" customHeight="1" x14ac:dyDescent="0.25">
      <c r="A285" s="253">
        <v>3222</v>
      </c>
      <c r="B285" s="254"/>
      <c r="C285" s="255"/>
      <c r="D285" s="85" t="s">
        <v>249</v>
      </c>
      <c r="E285" s="64">
        <v>0</v>
      </c>
      <c r="F285" s="67">
        <v>0</v>
      </c>
      <c r="G285" s="67">
        <v>15000</v>
      </c>
      <c r="H285" s="67">
        <v>15000</v>
      </c>
    </row>
    <row r="286" spans="1:8" ht="15" customHeight="1" x14ac:dyDescent="0.25">
      <c r="A286" s="289" t="s">
        <v>212</v>
      </c>
      <c r="B286" s="290"/>
      <c r="C286" s="291"/>
      <c r="D286" s="108" t="s">
        <v>213</v>
      </c>
      <c r="E286" s="109">
        <f t="shared" ref="E286:G289" si="30">E287</f>
        <v>34473.47</v>
      </c>
      <c r="F286" s="110">
        <f t="shared" si="30"/>
        <v>35000</v>
      </c>
      <c r="G286" s="110">
        <f t="shared" si="30"/>
        <v>40000</v>
      </c>
      <c r="H286" s="110">
        <f>H287</f>
        <v>40000</v>
      </c>
    </row>
    <row r="287" spans="1:8" ht="16.5" customHeight="1" x14ac:dyDescent="0.25">
      <c r="A287" s="157"/>
      <c r="B287" s="158">
        <v>3</v>
      </c>
      <c r="C287" s="159"/>
      <c r="D287" s="108" t="s">
        <v>97</v>
      </c>
      <c r="E287" s="109">
        <f t="shared" si="30"/>
        <v>34473.47</v>
      </c>
      <c r="F287" s="110">
        <f t="shared" si="30"/>
        <v>35000</v>
      </c>
      <c r="G287" s="110">
        <f t="shared" si="30"/>
        <v>40000</v>
      </c>
      <c r="H287" s="110">
        <f>H288</f>
        <v>40000</v>
      </c>
    </row>
    <row r="288" spans="1:8" ht="15.75" customHeight="1" x14ac:dyDescent="0.25">
      <c r="A288" s="157"/>
      <c r="B288" s="158">
        <v>32</v>
      </c>
      <c r="C288" s="159"/>
      <c r="D288" s="108" t="s">
        <v>20</v>
      </c>
      <c r="E288" s="109">
        <f t="shared" si="30"/>
        <v>34473.47</v>
      </c>
      <c r="F288" s="110">
        <f t="shared" si="30"/>
        <v>35000</v>
      </c>
      <c r="G288" s="110">
        <f t="shared" si="30"/>
        <v>40000</v>
      </c>
      <c r="H288" s="110">
        <v>40000</v>
      </c>
    </row>
    <row r="289" spans="1:8" ht="15.75" customHeight="1" x14ac:dyDescent="0.25">
      <c r="A289" s="165"/>
      <c r="B289" s="166">
        <v>322</v>
      </c>
      <c r="C289" s="167"/>
      <c r="D289" s="95" t="s">
        <v>121</v>
      </c>
      <c r="E289" s="96">
        <f t="shared" si="30"/>
        <v>34473.47</v>
      </c>
      <c r="F289" s="97">
        <f t="shared" si="30"/>
        <v>35000</v>
      </c>
      <c r="G289" s="97">
        <f t="shared" si="30"/>
        <v>40000</v>
      </c>
      <c r="H289" s="97">
        <f>H290</f>
        <v>40000</v>
      </c>
    </row>
    <row r="290" spans="1:8" ht="15.75" customHeight="1" x14ac:dyDescent="0.25">
      <c r="A290" s="148"/>
      <c r="B290" s="149">
        <v>3222</v>
      </c>
      <c r="C290" s="150"/>
      <c r="D290" s="85" t="s">
        <v>249</v>
      </c>
      <c r="E290" s="64">
        <v>34473.47</v>
      </c>
      <c r="F290" s="67">
        <v>35000</v>
      </c>
      <c r="G290" s="67">
        <v>40000</v>
      </c>
      <c r="H290" s="67">
        <v>40000</v>
      </c>
    </row>
    <row r="291" spans="1:8" ht="15.75" customHeight="1" x14ac:dyDescent="0.25">
      <c r="A291" s="256" t="s">
        <v>228</v>
      </c>
      <c r="B291" s="257"/>
      <c r="C291" s="258"/>
      <c r="D291" s="160" t="s">
        <v>229</v>
      </c>
      <c r="E291" s="86">
        <f>E292</f>
        <v>403.37</v>
      </c>
      <c r="F291" s="87">
        <f>F292+F302</f>
        <v>300</v>
      </c>
      <c r="G291" s="87">
        <f>G292</f>
        <v>0</v>
      </c>
      <c r="H291" s="87">
        <f>H294</f>
        <v>0</v>
      </c>
    </row>
    <row r="292" spans="1:8" ht="27.75" customHeight="1" x14ac:dyDescent="0.25">
      <c r="A292" s="256" t="s">
        <v>230</v>
      </c>
      <c r="B292" s="257"/>
      <c r="C292" s="258"/>
      <c r="D292" s="160" t="s">
        <v>231</v>
      </c>
      <c r="E292" s="86">
        <f>E293</f>
        <v>403.37</v>
      </c>
      <c r="F292" s="87">
        <f>F293</f>
        <v>0</v>
      </c>
      <c r="G292" s="87">
        <f>G293</f>
        <v>0</v>
      </c>
      <c r="H292" s="87">
        <v>0</v>
      </c>
    </row>
    <row r="293" spans="1:8" ht="27" customHeight="1" x14ac:dyDescent="0.25">
      <c r="A293" s="151"/>
      <c r="B293" s="152">
        <v>4</v>
      </c>
      <c r="C293" s="153"/>
      <c r="D293" s="160" t="s">
        <v>11</v>
      </c>
      <c r="E293" s="86">
        <f>E294</f>
        <v>403.37</v>
      </c>
      <c r="F293" s="87">
        <f>F294</f>
        <v>0</v>
      </c>
      <c r="G293" s="87">
        <f>G294</f>
        <v>0</v>
      </c>
      <c r="H293" s="87">
        <v>0</v>
      </c>
    </row>
    <row r="294" spans="1:8" ht="27.75" customHeight="1" x14ac:dyDescent="0.25">
      <c r="A294" s="151"/>
      <c r="B294" s="152">
        <v>42</v>
      </c>
      <c r="C294" s="153"/>
      <c r="D294" s="160" t="s">
        <v>185</v>
      </c>
      <c r="E294" s="86">
        <f>E295</f>
        <v>403.37</v>
      </c>
      <c r="F294" s="87">
        <f>F296</f>
        <v>0</v>
      </c>
      <c r="G294" s="87">
        <f>G295+G300</f>
        <v>0</v>
      </c>
      <c r="H294" s="87">
        <v>0</v>
      </c>
    </row>
    <row r="295" spans="1:8" ht="15.75" customHeight="1" x14ac:dyDescent="0.25">
      <c r="A295" s="165"/>
      <c r="B295" s="166">
        <v>422</v>
      </c>
      <c r="C295" s="167"/>
      <c r="D295" s="95" t="s">
        <v>176</v>
      </c>
      <c r="E295" s="96">
        <f>E296+E297+E298+E299</f>
        <v>403.37</v>
      </c>
      <c r="F295" s="97">
        <f>F296+F297+F298+F299</f>
        <v>0</v>
      </c>
      <c r="G295" s="97">
        <f>G296+G297+G298+G299</f>
        <v>0</v>
      </c>
      <c r="H295" s="97">
        <v>0</v>
      </c>
    </row>
    <row r="296" spans="1:8" ht="15.75" customHeight="1" x14ac:dyDescent="0.25">
      <c r="A296" s="148"/>
      <c r="B296" s="149">
        <v>4221</v>
      </c>
      <c r="C296" s="150"/>
      <c r="D296" s="85" t="s">
        <v>177</v>
      </c>
      <c r="E296" s="64">
        <v>403.37</v>
      </c>
      <c r="F296" s="67">
        <v>0</v>
      </c>
      <c r="G296" s="67">
        <v>0</v>
      </c>
      <c r="H296" s="67">
        <v>0</v>
      </c>
    </row>
    <row r="297" spans="1:8" ht="15.75" customHeight="1" x14ac:dyDescent="0.25">
      <c r="A297" s="148"/>
      <c r="B297" s="149">
        <v>4223</v>
      </c>
      <c r="C297" s="150"/>
      <c r="D297" s="85" t="s">
        <v>178</v>
      </c>
      <c r="E297" s="64">
        <v>0</v>
      </c>
      <c r="F297" s="67">
        <v>0</v>
      </c>
      <c r="G297" s="67">
        <v>0</v>
      </c>
      <c r="H297" s="67">
        <v>0</v>
      </c>
    </row>
    <row r="298" spans="1:8" ht="15.75" customHeight="1" x14ac:dyDescent="0.25">
      <c r="A298" s="148"/>
      <c r="B298" s="149">
        <v>4226</v>
      </c>
      <c r="C298" s="150"/>
      <c r="D298" s="85" t="s">
        <v>179</v>
      </c>
      <c r="E298" s="64">
        <v>0</v>
      </c>
      <c r="F298" s="67">
        <v>0</v>
      </c>
      <c r="G298" s="67">
        <v>0</v>
      </c>
      <c r="H298" s="67">
        <v>0</v>
      </c>
    </row>
    <row r="299" spans="1:8" ht="28.5" customHeight="1" x14ac:dyDescent="0.25">
      <c r="A299" s="148"/>
      <c r="B299" s="149">
        <v>4227</v>
      </c>
      <c r="C299" s="150"/>
      <c r="D299" s="85" t="s">
        <v>180</v>
      </c>
      <c r="E299" s="64">
        <v>0</v>
      </c>
      <c r="F299" s="67">
        <v>0</v>
      </c>
      <c r="G299" s="67">
        <v>0</v>
      </c>
      <c r="H299" s="67">
        <v>0</v>
      </c>
    </row>
    <row r="300" spans="1:8" ht="33" customHeight="1" x14ac:dyDescent="0.25">
      <c r="A300" s="165"/>
      <c r="B300" s="166">
        <v>424</v>
      </c>
      <c r="C300" s="167"/>
      <c r="D300" s="95" t="s">
        <v>186</v>
      </c>
      <c r="E300" s="96">
        <f>E301</f>
        <v>0</v>
      </c>
      <c r="F300" s="97">
        <f>F301</f>
        <v>0</v>
      </c>
      <c r="G300" s="97">
        <f>G301</f>
        <v>0</v>
      </c>
      <c r="H300" s="97">
        <v>0</v>
      </c>
    </row>
    <row r="301" spans="1:8" ht="15.75" customHeight="1" x14ac:dyDescent="0.25">
      <c r="A301" s="148"/>
      <c r="B301" s="149">
        <v>4241</v>
      </c>
      <c r="C301" s="150"/>
      <c r="D301" s="85" t="s">
        <v>187</v>
      </c>
      <c r="E301" s="64">
        <v>0</v>
      </c>
      <c r="F301" s="67">
        <v>0</v>
      </c>
      <c r="G301" s="67">
        <v>0</v>
      </c>
      <c r="H301" s="67">
        <v>0</v>
      </c>
    </row>
    <row r="302" spans="1:8" ht="15.75" customHeight="1" x14ac:dyDescent="0.25">
      <c r="A302" s="256" t="s">
        <v>232</v>
      </c>
      <c r="B302" s="257"/>
      <c r="C302" s="258"/>
      <c r="D302" s="160" t="s">
        <v>213</v>
      </c>
      <c r="E302" s="86">
        <f t="shared" ref="E302:G303" si="31">E303</f>
        <v>303</v>
      </c>
      <c r="F302" s="87">
        <f t="shared" si="31"/>
        <v>300</v>
      </c>
      <c r="G302" s="87">
        <f t="shared" si="31"/>
        <v>800</v>
      </c>
      <c r="H302" s="87">
        <f>H304</f>
        <v>800</v>
      </c>
    </row>
    <row r="303" spans="1:8" ht="30" customHeight="1" x14ac:dyDescent="0.25">
      <c r="A303" s="151"/>
      <c r="B303" s="152">
        <v>4</v>
      </c>
      <c r="C303" s="153"/>
      <c r="D303" s="160" t="s">
        <v>11</v>
      </c>
      <c r="E303" s="86">
        <f t="shared" si="31"/>
        <v>303</v>
      </c>
      <c r="F303" s="87">
        <f t="shared" si="31"/>
        <v>300</v>
      </c>
      <c r="G303" s="87">
        <f t="shared" si="31"/>
        <v>800</v>
      </c>
      <c r="H303" s="87">
        <f>H304</f>
        <v>800</v>
      </c>
    </row>
    <row r="304" spans="1:8" ht="28.5" customHeight="1" x14ac:dyDescent="0.25">
      <c r="A304" s="151"/>
      <c r="B304" s="152">
        <v>42</v>
      </c>
      <c r="C304" s="153"/>
      <c r="D304" s="160" t="s">
        <v>185</v>
      </c>
      <c r="E304" s="86">
        <f>E305+E310</f>
        <v>303</v>
      </c>
      <c r="F304" s="87">
        <f>F305+F310</f>
        <v>300</v>
      </c>
      <c r="G304" s="87">
        <f>G305+G310</f>
        <v>800</v>
      </c>
      <c r="H304" s="87">
        <v>800</v>
      </c>
    </row>
    <row r="305" spans="1:8" ht="15.75" customHeight="1" x14ac:dyDescent="0.25">
      <c r="A305" s="154"/>
      <c r="B305" s="155">
        <v>422</v>
      </c>
      <c r="C305" s="156"/>
      <c r="D305" s="172" t="s">
        <v>176</v>
      </c>
      <c r="E305" s="90">
        <f>E306+E307+E308+E309</f>
        <v>0</v>
      </c>
      <c r="F305" s="91">
        <f>F306+F307+F308+F309</f>
        <v>0</v>
      </c>
      <c r="G305" s="91">
        <f>G306</f>
        <v>0</v>
      </c>
      <c r="H305" s="91">
        <v>0</v>
      </c>
    </row>
    <row r="306" spans="1:8" ht="15.75" customHeight="1" x14ac:dyDescent="0.25">
      <c r="A306" s="148"/>
      <c r="B306" s="149">
        <v>4221</v>
      </c>
      <c r="C306" s="150"/>
      <c r="D306" s="85" t="s">
        <v>177</v>
      </c>
      <c r="E306" s="64">
        <v>0</v>
      </c>
      <c r="F306" s="67">
        <v>0</v>
      </c>
      <c r="G306" s="67">
        <v>0</v>
      </c>
      <c r="H306" s="67">
        <v>0</v>
      </c>
    </row>
    <row r="307" spans="1:8" ht="15.75" customHeight="1" x14ac:dyDescent="0.25">
      <c r="A307" s="148"/>
      <c r="B307" s="149">
        <v>4223</v>
      </c>
      <c r="C307" s="150"/>
      <c r="D307" s="85" t="s">
        <v>178</v>
      </c>
      <c r="E307" s="64">
        <v>0</v>
      </c>
      <c r="F307" s="67">
        <v>0</v>
      </c>
      <c r="G307" s="67">
        <v>0</v>
      </c>
      <c r="H307" s="67">
        <v>0</v>
      </c>
    </row>
    <row r="308" spans="1:8" ht="15.75" customHeight="1" x14ac:dyDescent="0.25">
      <c r="A308" s="148"/>
      <c r="B308" s="149">
        <v>4226</v>
      </c>
      <c r="C308" s="150"/>
      <c r="D308" s="85" t="s">
        <v>179</v>
      </c>
      <c r="E308" s="64">
        <v>0</v>
      </c>
      <c r="F308" s="67">
        <f>F309</f>
        <v>0</v>
      </c>
      <c r="G308" s="67">
        <v>0</v>
      </c>
      <c r="H308" s="67">
        <v>0</v>
      </c>
    </row>
    <row r="309" spans="1:8" ht="27.75" customHeight="1" x14ac:dyDescent="0.25">
      <c r="A309" s="148"/>
      <c r="B309" s="149">
        <v>4227</v>
      </c>
      <c r="C309" s="150"/>
      <c r="D309" s="85" t="s">
        <v>180</v>
      </c>
      <c r="E309" s="64">
        <v>0</v>
      </c>
      <c r="F309" s="67">
        <v>0</v>
      </c>
      <c r="G309" s="67">
        <v>0</v>
      </c>
      <c r="H309" s="67">
        <v>0</v>
      </c>
    </row>
    <row r="310" spans="1:8" ht="32.25" customHeight="1" x14ac:dyDescent="0.25">
      <c r="A310" s="154"/>
      <c r="B310" s="155">
        <v>424</v>
      </c>
      <c r="C310" s="156"/>
      <c r="D310" s="172" t="s">
        <v>186</v>
      </c>
      <c r="E310" s="90">
        <f>E311</f>
        <v>303</v>
      </c>
      <c r="F310" s="91">
        <f>F311</f>
        <v>300</v>
      </c>
      <c r="G310" s="91">
        <f>G311</f>
        <v>800</v>
      </c>
      <c r="H310" s="91">
        <f>H311</f>
        <v>800</v>
      </c>
    </row>
    <row r="311" spans="1:8" ht="15.75" customHeight="1" x14ac:dyDescent="0.25">
      <c r="A311" s="148"/>
      <c r="B311" s="149">
        <v>4241</v>
      </c>
      <c r="C311" s="150"/>
      <c r="D311" s="85" t="s">
        <v>187</v>
      </c>
      <c r="E311" s="64">
        <v>303</v>
      </c>
      <c r="F311" s="67">
        <v>300</v>
      </c>
      <c r="G311" s="67">
        <v>800</v>
      </c>
      <c r="H311" s="67">
        <v>800</v>
      </c>
    </row>
    <row r="312" spans="1:8" ht="15.75" customHeight="1" x14ac:dyDescent="0.25">
      <c r="A312" s="256" t="s">
        <v>233</v>
      </c>
      <c r="B312" s="257"/>
      <c r="C312" s="258"/>
      <c r="D312" s="160" t="s">
        <v>234</v>
      </c>
      <c r="E312" s="86">
        <f>E317</f>
        <v>86.2</v>
      </c>
      <c r="F312" s="87">
        <f t="shared" ref="F312:G315" si="32">F313</f>
        <v>132.72</v>
      </c>
      <c r="G312" s="87">
        <f t="shared" si="32"/>
        <v>0</v>
      </c>
      <c r="H312" s="87">
        <f>H314</f>
        <v>0</v>
      </c>
    </row>
    <row r="313" spans="1:8" ht="15.75" customHeight="1" x14ac:dyDescent="0.25">
      <c r="A313" s="241">
        <v>3</v>
      </c>
      <c r="B313" s="242"/>
      <c r="C313" s="243"/>
      <c r="D313" s="83" t="s">
        <v>9</v>
      </c>
      <c r="E313" s="72">
        <f>E314</f>
        <v>0</v>
      </c>
      <c r="F313" s="84">
        <f t="shared" si="32"/>
        <v>132.72</v>
      </c>
      <c r="G313" s="84">
        <f t="shared" si="32"/>
        <v>0</v>
      </c>
      <c r="H313" s="84">
        <f>H314</f>
        <v>0</v>
      </c>
    </row>
    <row r="314" spans="1:8" ht="15.75" customHeight="1" x14ac:dyDescent="0.25">
      <c r="A314" s="241">
        <v>32</v>
      </c>
      <c r="B314" s="242"/>
      <c r="C314" s="243"/>
      <c r="D314" s="83" t="s">
        <v>20</v>
      </c>
      <c r="E314" s="72">
        <f>E315</f>
        <v>0</v>
      </c>
      <c r="F314" s="84">
        <f t="shared" si="32"/>
        <v>132.72</v>
      </c>
      <c r="G314" s="84">
        <f t="shared" si="32"/>
        <v>0</v>
      </c>
      <c r="H314" s="84">
        <v>0</v>
      </c>
    </row>
    <row r="315" spans="1:8" ht="15.75" customHeight="1" x14ac:dyDescent="0.25">
      <c r="A315" s="241">
        <v>322</v>
      </c>
      <c r="B315" s="242"/>
      <c r="C315" s="243"/>
      <c r="D315" s="83" t="s">
        <v>121</v>
      </c>
      <c r="E315" s="72">
        <f>E316</f>
        <v>0</v>
      </c>
      <c r="F315" s="84">
        <f t="shared" si="32"/>
        <v>132.72</v>
      </c>
      <c r="G315" s="84">
        <f t="shared" si="32"/>
        <v>0</v>
      </c>
      <c r="H315" s="84">
        <f>H316</f>
        <v>0</v>
      </c>
    </row>
    <row r="316" spans="1:8" ht="36" customHeight="1" x14ac:dyDescent="0.25">
      <c r="A316" s="253">
        <v>3221</v>
      </c>
      <c r="B316" s="254"/>
      <c r="C316" s="255"/>
      <c r="D316" s="85" t="s">
        <v>248</v>
      </c>
      <c r="E316" s="64">
        <v>0</v>
      </c>
      <c r="F316" s="67">
        <v>132.72</v>
      </c>
      <c r="G316" s="67">
        <v>0</v>
      </c>
      <c r="H316" s="67">
        <v>0</v>
      </c>
    </row>
    <row r="317" spans="1:8" ht="32.25" customHeight="1" x14ac:dyDescent="0.25">
      <c r="A317" s="151"/>
      <c r="B317" s="152">
        <v>4</v>
      </c>
      <c r="C317" s="153"/>
      <c r="D317" s="160" t="s">
        <v>11</v>
      </c>
      <c r="E317" s="86">
        <f t="shared" ref="E317:G319" si="33">E318</f>
        <v>86.2</v>
      </c>
      <c r="F317" s="87">
        <f t="shared" si="33"/>
        <v>0</v>
      </c>
      <c r="G317" s="87">
        <f t="shared" si="33"/>
        <v>0</v>
      </c>
      <c r="H317" s="87">
        <f>H318</f>
        <v>0</v>
      </c>
    </row>
    <row r="318" spans="1:8" ht="30.75" customHeight="1" x14ac:dyDescent="0.25">
      <c r="A318" s="151"/>
      <c r="B318" s="152">
        <v>42</v>
      </c>
      <c r="C318" s="153"/>
      <c r="D318" s="160" t="s">
        <v>185</v>
      </c>
      <c r="E318" s="86">
        <f t="shared" si="33"/>
        <v>86.2</v>
      </c>
      <c r="F318" s="87">
        <f t="shared" si="33"/>
        <v>0</v>
      </c>
      <c r="G318" s="87">
        <f t="shared" si="33"/>
        <v>0</v>
      </c>
      <c r="H318" s="87">
        <v>0</v>
      </c>
    </row>
    <row r="319" spans="1:8" ht="29.25" customHeight="1" x14ac:dyDescent="0.25">
      <c r="A319" s="111"/>
      <c r="B319" s="155">
        <v>424</v>
      </c>
      <c r="C319" s="156"/>
      <c r="D319" s="172" t="s">
        <v>186</v>
      </c>
      <c r="E319" s="90">
        <f t="shared" si="33"/>
        <v>86.2</v>
      </c>
      <c r="F319" s="91">
        <f t="shared" si="33"/>
        <v>0</v>
      </c>
      <c r="G319" s="116">
        <f t="shared" si="33"/>
        <v>0</v>
      </c>
      <c r="H319" s="91">
        <f>H320</f>
        <v>0</v>
      </c>
    </row>
    <row r="320" spans="1:8" ht="15.75" customHeight="1" x14ac:dyDescent="0.25">
      <c r="A320" s="148"/>
      <c r="B320" s="149">
        <v>4241</v>
      </c>
      <c r="C320" s="150"/>
      <c r="D320" s="85" t="s">
        <v>187</v>
      </c>
      <c r="E320" s="64">
        <v>86.2</v>
      </c>
      <c r="F320" s="67">
        <v>0</v>
      </c>
      <c r="G320" s="67">
        <v>0</v>
      </c>
      <c r="H320" s="67">
        <v>0</v>
      </c>
    </row>
    <row r="321" spans="1:8" ht="29.25" customHeight="1" x14ac:dyDescent="0.25">
      <c r="A321" s="256" t="s">
        <v>235</v>
      </c>
      <c r="B321" s="257"/>
      <c r="C321" s="258"/>
      <c r="D321" s="160" t="s">
        <v>236</v>
      </c>
      <c r="E321" s="86">
        <f>E322</f>
        <v>9118.89</v>
      </c>
      <c r="F321" s="87">
        <f>F322</f>
        <v>11000</v>
      </c>
      <c r="G321" s="87">
        <f>G322+G327</f>
        <v>12000</v>
      </c>
      <c r="H321" s="87">
        <f>H323+H328</f>
        <v>12000</v>
      </c>
    </row>
    <row r="322" spans="1:8" ht="15.75" customHeight="1" x14ac:dyDescent="0.25">
      <c r="A322" s="256" t="s">
        <v>212</v>
      </c>
      <c r="B322" s="257"/>
      <c r="C322" s="258"/>
      <c r="D322" s="160" t="s">
        <v>213</v>
      </c>
      <c r="E322" s="86">
        <f>E323+E327</f>
        <v>9118.89</v>
      </c>
      <c r="F322" s="87">
        <f>F323+F327</f>
        <v>11000</v>
      </c>
      <c r="G322" s="87">
        <f>G323</f>
        <v>10000</v>
      </c>
      <c r="H322" s="87">
        <f>H323</f>
        <v>10000</v>
      </c>
    </row>
    <row r="323" spans="1:8" ht="15.75" customHeight="1" x14ac:dyDescent="0.25">
      <c r="A323" s="151"/>
      <c r="B323" s="152">
        <v>3</v>
      </c>
      <c r="C323" s="153"/>
      <c r="D323" s="160" t="s">
        <v>97</v>
      </c>
      <c r="E323" s="86">
        <f t="shared" ref="E323:F325" si="34">E324</f>
        <v>7607.55</v>
      </c>
      <c r="F323" s="87">
        <f t="shared" si="34"/>
        <v>8000</v>
      </c>
      <c r="G323" s="87">
        <f>G324</f>
        <v>10000</v>
      </c>
      <c r="H323" s="87">
        <v>10000</v>
      </c>
    </row>
    <row r="324" spans="1:8" ht="15.75" customHeight="1" x14ac:dyDescent="0.25">
      <c r="A324" s="151"/>
      <c r="B324" s="152">
        <v>37</v>
      </c>
      <c r="C324" s="153"/>
      <c r="D324" s="160" t="s">
        <v>208</v>
      </c>
      <c r="E324" s="86">
        <f t="shared" si="34"/>
        <v>7607.55</v>
      </c>
      <c r="F324" s="87">
        <f t="shared" si="34"/>
        <v>8000</v>
      </c>
      <c r="G324" s="87">
        <f>G325</f>
        <v>10000</v>
      </c>
      <c r="H324" s="87">
        <f>H325</f>
        <v>10000</v>
      </c>
    </row>
    <row r="325" spans="1:8" ht="25.5" customHeight="1" x14ac:dyDescent="0.25">
      <c r="A325" s="154"/>
      <c r="B325" s="155">
        <v>372</v>
      </c>
      <c r="C325" s="156"/>
      <c r="D325" s="172" t="s">
        <v>209</v>
      </c>
      <c r="E325" s="90">
        <f t="shared" si="34"/>
        <v>7607.55</v>
      </c>
      <c r="F325" s="91">
        <f t="shared" si="34"/>
        <v>8000</v>
      </c>
      <c r="G325" s="91">
        <f>G326</f>
        <v>10000</v>
      </c>
      <c r="H325" s="91">
        <f>H326</f>
        <v>10000</v>
      </c>
    </row>
    <row r="326" spans="1:8" ht="15.75" customHeight="1" x14ac:dyDescent="0.25">
      <c r="A326" s="148"/>
      <c r="B326" s="149">
        <v>3722</v>
      </c>
      <c r="C326" s="150"/>
      <c r="D326" s="85" t="s">
        <v>210</v>
      </c>
      <c r="E326" s="64">
        <v>7607.55</v>
      </c>
      <c r="F326" s="67">
        <v>8000</v>
      </c>
      <c r="G326" s="67">
        <v>10000</v>
      </c>
      <c r="H326" s="67">
        <v>10000</v>
      </c>
    </row>
    <row r="327" spans="1:8" ht="32.25" customHeight="1" x14ac:dyDescent="0.25">
      <c r="A327" s="154"/>
      <c r="B327" s="155">
        <v>4</v>
      </c>
      <c r="C327" s="156"/>
      <c r="D327" s="172" t="s">
        <v>11</v>
      </c>
      <c r="E327" s="90">
        <f t="shared" ref="E327:G329" si="35">E328</f>
        <v>1511.34</v>
      </c>
      <c r="F327" s="91">
        <f t="shared" si="35"/>
        <v>3000</v>
      </c>
      <c r="G327" s="91">
        <f t="shared" si="35"/>
        <v>2000</v>
      </c>
      <c r="H327" s="91">
        <f>H328</f>
        <v>2000</v>
      </c>
    </row>
    <row r="328" spans="1:8" ht="38.25" customHeight="1" x14ac:dyDescent="0.25">
      <c r="A328" s="154"/>
      <c r="B328" s="155">
        <v>42</v>
      </c>
      <c r="C328" s="156"/>
      <c r="D328" s="172" t="s">
        <v>185</v>
      </c>
      <c r="E328" s="90">
        <f t="shared" si="35"/>
        <v>1511.34</v>
      </c>
      <c r="F328" s="91">
        <f t="shared" si="35"/>
        <v>3000</v>
      </c>
      <c r="G328" s="91">
        <f t="shared" si="35"/>
        <v>2000</v>
      </c>
      <c r="H328" s="91">
        <v>2000</v>
      </c>
    </row>
    <row r="329" spans="1:8" ht="30" customHeight="1" x14ac:dyDescent="0.25">
      <c r="A329" s="162"/>
      <c r="B329" s="163">
        <v>424</v>
      </c>
      <c r="C329" s="164"/>
      <c r="D329" s="172" t="s">
        <v>186</v>
      </c>
      <c r="E329" s="106">
        <f t="shared" si="35"/>
        <v>1511.34</v>
      </c>
      <c r="F329" s="107">
        <f t="shared" si="35"/>
        <v>3000</v>
      </c>
      <c r="G329" s="107">
        <f t="shared" si="35"/>
        <v>2000</v>
      </c>
      <c r="H329" s="107">
        <f>H330</f>
        <v>2000</v>
      </c>
    </row>
    <row r="330" spans="1:8" ht="15.75" customHeight="1" x14ac:dyDescent="0.25">
      <c r="A330" s="148"/>
      <c r="B330" s="149">
        <v>4241</v>
      </c>
      <c r="C330" s="150"/>
      <c r="D330" s="85" t="s">
        <v>187</v>
      </c>
      <c r="E330" s="64">
        <v>1511.34</v>
      </c>
      <c r="F330" s="67">
        <v>3000</v>
      </c>
      <c r="G330" s="67">
        <v>2000</v>
      </c>
      <c r="H330" s="67">
        <v>2000</v>
      </c>
    </row>
    <row r="331" spans="1:8" ht="29.25" customHeight="1" x14ac:dyDescent="0.25">
      <c r="A331" s="256" t="s">
        <v>237</v>
      </c>
      <c r="B331" s="257"/>
      <c r="C331" s="258"/>
      <c r="D331" s="160" t="s">
        <v>238</v>
      </c>
      <c r="E331" s="86">
        <f t="shared" ref="E331:G335" si="36">E332</f>
        <v>662.88</v>
      </c>
      <c r="F331" s="87">
        <f t="shared" si="36"/>
        <v>0</v>
      </c>
      <c r="G331" s="87">
        <f t="shared" si="36"/>
        <v>0</v>
      </c>
      <c r="H331" s="87">
        <f>H333</f>
        <v>0</v>
      </c>
    </row>
    <row r="332" spans="1:8" ht="15.75" customHeight="1" x14ac:dyDescent="0.25">
      <c r="A332" s="256" t="s">
        <v>212</v>
      </c>
      <c r="B332" s="257"/>
      <c r="C332" s="258"/>
      <c r="D332" s="160" t="s">
        <v>213</v>
      </c>
      <c r="E332" s="86">
        <f t="shared" si="36"/>
        <v>662.88</v>
      </c>
      <c r="F332" s="87">
        <f t="shared" si="36"/>
        <v>0</v>
      </c>
      <c r="G332" s="87">
        <f t="shared" si="36"/>
        <v>0</v>
      </c>
      <c r="H332" s="87">
        <f>H333</f>
        <v>0</v>
      </c>
    </row>
    <row r="333" spans="1:8" ht="15.75" customHeight="1" x14ac:dyDescent="0.25">
      <c r="A333" s="151"/>
      <c r="B333" s="152">
        <v>3</v>
      </c>
      <c r="C333" s="153"/>
      <c r="D333" s="160" t="s">
        <v>97</v>
      </c>
      <c r="E333" s="86">
        <f t="shared" si="36"/>
        <v>662.88</v>
      </c>
      <c r="F333" s="87">
        <f t="shared" si="36"/>
        <v>0</v>
      </c>
      <c r="G333" s="87">
        <f t="shared" si="36"/>
        <v>0</v>
      </c>
      <c r="H333" s="87">
        <v>0</v>
      </c>
    </row>
    <row r="334" spans="1:8" ht="15.75" customHeight="1" x14ac:dyDescent="0.25">
      <c r="A334" s="151"/>
      <c r="B334" s="152">
        <v>32</v>
      </c>
      <c r="C334" s="153"/>
      <c r="D334" s="160" t="s">
        <v>20</v>
      </c>
      <c r="E334" s="86">
        <f t="shared" si="36"/>
        <v>662.88</v>
      </c>
      <c r="F334" s="87">
        <f t="shared" si="36"/>
        <v>0</v>
      </c>
      <c r="G334" s="87">
        <f t="shared" si="36"/>
        <v>0</v>
      </c>
      <c r="H334" s="87">
        <f>H335</f>
        <v>0</v>
      </c>
    </row>
    <row r="335" spans="1:8" ht="15.75" customHeight="1" x14ac:dyDescent="0.25">
      <c r="A335" s="154"/>
      <c r="B335" s="155">
        <v>323</v>
      </c>
      <c r="C335" s="156"/>
      <c r="D335" s="172" t="s">
        <v>126</v>
      </c>
      <c r="E335" s="90">
        <f t="shared" si="36"/>
        <v>662.88</v>
      </c>
      <c r="F335" s="91">
        <f t="shared" si="36"/>
        <v>0</v>
      </c>
      <c r="G335" s="91">
        <f t="shared" si="36"/>
        <v>0</v>
      </c>
      <c r="H335" s="91">
        <f>H336</f>
        <v>0</v>
      </c>
    </row>
    <row r="336" spans="1:8" ht="15.75" customHeight="1" x14ac:dyDescent="0.25">
      <c r="A336" s="148"/>
      <c r="B336" s="149">
        <v>3231</v>
      </c>
      <c r="C336" s="150"/>
      <c r="D336" s="85" t="s">
        <v>127</v>
      </c>
      <c r="E336" s="64">
        <v>662.88</v>
      </c>
      <c r="F336" s="67">
        <v>0</v>
      </c>
      <c r="G336" s="67">
        <v>0</v>
      </c>
      <c r="H336" s="67">
        <v>0</v>
      </c>
    </row>
    <row r="337" spans="1:8" ht="51" customHeight="1" x14ac:dyDescent="0.25">
      <c r="A337" s="256" t="s">
        <v>239</v>
      </c>
      <c r="B337" s="257"/>
      <c r="C337" s="258"/>
      <c r="D337" s="160" t="s">
        <v>240</v>
      </c>
      <c r="E337" s="86">
        <f t="shared" ref="E337:G341" si="37">E338</f>
        <v>370.61</v>
      </c>
      <c r="F337" s="87">
        <f t="shared" si="37"/>
        <v>356.06</v>
      </c>
      <c r="G337" s="87">
        <f t="shared" si="37"/>
        <v>0</v>
      </c>
      <c r="H337" s="87">
        <f>H338</f>
        <v>392.75</v>
      </c>
    </row>
    <row r="338" spans="1:8" ht="15.75" customHeight="1" x14ac:dyDescent="0.25">
      <c r="A338" s="256" t="s">
        <v>212</v>
      </c>
      <c r="B338" s="257"/>
      <c r="C338" s="258"/>
      <c r="D338" s="160" t="s">
        <v>213</v>
      </c>
      <c r="E338" s="86">
        <f t="shared" si="37"/>
        <v>370.61</v>
      </c>
      <c r="F338" s="87">
        <f t="shared" si="37"/>
        <v>356.06</v>
      </c>
      <c r="G338" s="87">
        <f t="shared" si="37"/>
        <v>0</v>
      </c>
      <c r="H338" s="87">
        <f>H339</f>
        <v>392.75</v>
      </c>
    </row>
    <row r="339" spans="1:8" ht="15.75" customHeight="1" x14ac:dyDescent="0.25">
      <c r="A339" s="151"/>
      <c r="B339" s="152">
        <v>3</v>
      </c>
      <c r="C339" s="153"/>
      <c r="D339" s="160" t="s">
        <v>97</v>
      </c>
      <c r="E339" s="86">
        <f t="shared" si="37"/>
        <v>370.61</v>
      </c>
      <c r="F339" s="87">
        <f t="shared" si="37"/>
        <v>356.06</v>
      </c>
      <c r="G339" s="87">
        <f t="shared" si="37"/>
        <v>0</v>
      </c>
      <c r="H339" s="87">
        <f>H340</f>
        <v>392.75</v>
      </c>
    </row>
    <row r="340" spans="1:8" ht="15.75" customHeight="1" x14ac:dyDescent="0.25">
      <c r="A340" s="151"/>
      <c r="B340" s="152">
        <v>38</v>
      </c>
      <c r="C340" s="153"/>
      <c r="D340" s="160" t="s">
        <v>250</v>
      </c>
      <c r="E340" s="86">
        <f t="shared" si="37"/>
        <v>370.61</v>
      </c>
      <c r="F340" s="87">
        <f t="shared" si="37"/>
        <v>356.06</v>
      </c>
      <c r="G340" s="87">
        <f t="shared" si="37"/>
        <v>0</v>
      </c>
      <c r="H340" s="87">
        <f>H341</f>
        <v>392.75</v>
      </c>
    </row>
    <row r="341" spans="1:8" ht="15.75" customHeight="1" x14ac:dyDescent="0.25">
      <c r="A341" s="154"/>
      <c r="B341" s="155">
        <v>381</v>
      </c>
      <c r="C341" s="156"/>
      <c r="D341" s="172" t="s">
        <v>74</v>
      </c>
      <c r="E341" s="90">
        <f t="shared" si="37"/>
        <v>370.61</v>
      </c>
      <c r="F341" s="91">
        <f t="shared" si="37"/>
        <v>356.06</v>
      </c>
      <c r="G341" s="91">
        <f t="shared" si="37"/>
        <v>0</v>
      </c>
      <c r="H341" s="91">
        <f>H342</f>
        <v>392.75</v>
      </c>
    </row>
    <row r="342" spans="1:8" ht="15.75" customHeight="1" x14ac:dyDescent="0.25">
      <c r="A342" s="148"/>
      <c r="B342" s="149">
        <v>3812</v>
      </c>
      <c r="C342" s="150"/>
      <c r="D342" s="85" t="s">
        <v>251</v>
      </c>
      <c r="E342" s="64">
        <v>370.61</v>
      </c>
      <c r="F342" s="67">
        <v>356.06</v>
      </c>
      <c r="G342" s="67">
        <v>0</v>
      </c>
      <c r="H342" s="67">
        <v>392.75</v>
      </c>
    </row>
    <row r="343" spans="1:8" x14ac:dyDescent="0.25">
      <c r="A343" s="292" t="s">
        <v>252</v>
      </c>
      <c r="B343" s="293"/>
      <c r="C343" s="293"/>
      <c r="D343" s="294"/>
      <c r="E343" s="112">
        <f>E10+E21+E27+E162</f>
        <v>709392.97000000009</v>
      </c>
      <c r="F343" s="113">
        <f>F10+F21+F29+F77+F162</f>
        <v>721801.04</v>
      </c>
      <c r="G343" s="113">
        <f>G10+G21+G29+G77+G162</f>
        <v>929568</v>
      </c>
      <c r="H343" s="113">
        <f>H10+H21+H29+H77+H162</f>
        <v>954427</v>
      </c>
    </row>
  </sheetData>
  <mergeCells count="146">
    <mergeCell ref="A338:C338"/>
    <mergeCell ref="A343:D343"/>
    <mergeCell ref="A316:C316"/>
    <mergeCell ref="A321:C321"/>
    <mergeCell ref="A322:C322"/>
    <mergeCell ref="A331:C331"/>
    <mergeCell ref="A332:C332"/>
    <mergeCell ref="A337:C337"/>
    <mergeCell ref="A292:C292"/>
    <mergeCell ref="A302:C302"/>
    <mergeCell ref="A312:C312"/>
    <mergeCell ref="A313:C313"/>
    <mergeCell ref="A314:C314"/>
    <mergeCell ref="A315:C315"/>
    <mergeCell ref="A282:C282"/>
    <mergeCell ref="A283:C283"/>
    <mergeCell ref="A284:C284"/>
    <mergeCell ref="A285:C285"/>
    <mergeCell ref="A286:C286"/>
    <mergeCell ref="A291:C291"/>
    <mergeCell ref="A254:C254"/>
    <mergeCell ref="A255:C255"/>
    <mergeCell ref="A256:C256"/>
    <mergeCell ref="A279:C279"/>
    <mergeCell ref="A280:C280"/>
    <mergeCell ref="A281:C281"/>
    <mergeCell ref="A214:C214"/>
    <mergeCell ref="A219:C219"/>
    <mergeCell ref="A236:C236"/>
    <mergeCell ref="A237:C237"/>
    <mergeCell ref="A242:C242"/>
    <mergeCell ref="A243:C243"/>
    <mergeCell ref="A162:C162"/>
    <mergeCell ref="A163:C163"/>
    <mergeCell ref="A164:C164"/>
    <mergeCell ref="A165:C165"/>
    <mergeCell ref="A166:C166"/>
    <mergeCell ref="A199:C199"/>
    <mergeCell ref="A156:C156"/>
    <mergeCell ref="A157:C157"/>
    <mergeCell ref="A158:C158"/>
    <mergeCell ref="A159:C159"/>
    <mergeCell ref="A160:C160"/>
    <mergeCell ref="A161:C161"/>
    <mergeCell ref="A150:C150"/>
    <mergeCell ref="A151:C151"/>
    <mergeCell ref="A152:C152"/>
    <mergeCell ref="A153:C153"/>
    <mergeCell ref="A154:C154"/>
    <mergeCell ref="A155:C155"/>
    <mergeCell ref="A144:C144"/>
    <mergeCell ref="A145:C145"/>
    <mergeCell ref="A146:C146"/>
    <mergeCell ref="A147:C147"/>
    <mergeCell ref="A148:C148"/>
    <mergeCell ref="A149:C149"/>
    <mergeCell ref="A138:C138"/>
    <mergeCell ref="A139:C139"/>
    <mergeCell ref="A140:C140"/>
    <mergeCell ref="A141:C141"/>
    <mergeCell ref="A142:C142"/>
    <mergeCell ref="A143:C143"/>
    <mergeCell ref="A120:C120"/>
    <mergeCell ref="A121:C121"/>
    <mergeCell ref="A134:C134"/>
    <mergeCell ref="A135:C135"/>
    <mergeCell ref="A136:C136"/>
    <mergeCell ref="A137:C137"/>
    <mergeCell ref="A94:C94"/>
    <mergeCell ref="A95:C95"/>
    <mergeCell ref="A100:C100"/>
    <mergeCell ref="A101:C101"/>
    <mergeCell ref="A106:C106"/>
    <mergeCell ref="A107:C107"/>
    <mergeCell ref="A77:C77"/>
    <mergeCell ref="A78:C78"/>
    <mergeCell ref="A79:C79"/>
    <mergeCell ref="A80:C80"/>
    <mergeCell ref="A87:C87"/>
    <mergeCell ref="A88:C88"/>
    <mergeCell ref="A71:C71"/>
    <mergeCell ref="A72:C72"/>
    <mergeCell ref="A73:C73"/>
    <mergeCell ref="A74:C74"/>
    <mergeCell ref="A75:C75"/>
    <mergeCell ref="A76:C76"/>
    <mergeCell ref="A59:C59"/>
    <mergeCell ref="A60:C60"/>
    <mergeCell ref="A61:C61"/>
    <mergeCell ref="A62:C62"/>
    <mergeCell ref="A63:C63"/>
    <mergeCell ref="A70:C70"/>
    <mergeCell ref="A53:C53"/>
    <mergeCell ref="A54:C54"/>
    <mergeCell ref="A55:C55"/>
    <mergeCell ref="A56:C56"/>
    <mergeCell ref="A57:C57"/>
    <mergeCell ref="A58:C58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1:H1"/>
    <mergeCell ref="A3:H3"/>
    <mergeCell ref="A5:C5"/>
    <mergeCell ref="A8:C8"/>
    <mergeCell ref="A9:C9"/>
    <mergeCell ref="A10:C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81"/>
  <sheetViews>
    <sheetView topLeftCell="A355" workbookViewId="0">
      <selection activeCell="A314" sqref="A314:C314"/>
    </sheetView>
  </sheetViews>
  <sheetFormatPr defaultRowHeight="15" x14ac:dyDescent="0.25"/>
  <cols>
    <col min="1" max="1" width="7.42578125" customWidth="1"/>
    <col min="2" max="2" width="8.42578125" customWidth="1"/>
    <col min="3" max="3" width="16.140625" customWidth="1"/>
    <col min="4" max="4" width="30" customWidth="1"/>
    <col min="5" max="5" width="23" customWidth="1"/>
    <col min="6" max="6" width="21.5703125" customWidth="1"/>
    <col min="7" max="7" width="20.28515625" customWidth="1"/>
    <col min="8" max="8" width="21.42578125" customWidth="1"/>
  </cols>
  <sheetData>
    <row r="1" spans="1:8" ht="42" customHeight="1" x14ac:dyDescent="0.25">
      <c r="A1" s="199" t="s">
        <v>303</v>
      </c>
      <c r="B1" s="199"/>
      <c r="C1" s="199"/>
      <c r="D1" s="199"/>
      <c r="E1" s="199"/>
      <c r="F1" s="199"/>
      <c r="G1" s="199"/>
      <c r="H1" s="199"/>
    </row>
    <row r="2" spans="1:8" ht="18" x14ac:dyDescent="0.25">
      <c r="A2" s="4"/>
      <c r="B2" s="4"/>
      <c r="C2" s="4"/>
      <c r="D2" s="4"/>
      <c r="E2" s="4"/>
      <c r="F2" s="4"/>
      <c r="G2" s="4"/>
      <c r="H2" s="5"/>
    </row>
    <row r="3" spans="1:8" ht="18" customHeight="1" x14ac:dyDescent="0.25">
      <c r="A3" s="199" t="s">
        <v>16</v>
      </c>
      <c r="B3" s="201"/>
      <c r="C3" s="201"/>
      <c r="D3" s="201"/>
      <c r="E3" s="201"/>
      <c r="F3" s="201"/>
      <c r="G3" s="201"/>
      <c r="H3" s="201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x14ac:dyDescent="0.25">
      <c r="A5" s="244" t="s">
        <v>18</v>
      </c>
      <c r="B5" s="245"/>
      <c r="C5" s="246"/>
      <c r="D5" s="16" t="s">
        <v>19</v>
      </c>
      <c r="E5" s="16" t="s">
        <v>51</v>
      </c>
      <c r="F5" s="17" t="s">
        <v>57</v>
      </c>
      <c r="G5" s="17" t="s">
        <v>67</v>
      </c>
      <c r="H5" s="17" t="s">
        <v>293</v>
      </c>
    </row>
    <row r="6" spans="1:8" ht="25.5" x14ac:dyDescent="0.25">
      <c r="A6" s="75"/>
      <c r="B6" s="76"/>
      <c r="C6" s="77"/>
      <c r="D6" s="78" t="s">
        <v>83</v>
      </c>
      <c r="E6" s="78"/>
      <c r="F6" s="3"/>
      <c r="G6" s="3"/>
      <c r="H6" s="3"/>
    </row>
    <row r="7" spans="1:8" x14ac:dyDescent="0.25">
      <c r="A7" s="75"/>
      <c r="B7" s="76"/>
      <c r="C7" s="77"/>
      <c r="D7" s="78" t="s">
        <v>84</v>
      </c>
      <c r="E7" s="78"/>
      <c r="F7" s="3"/>
      <c r="G7" s="3"/>
      <c r="H7" s="3"/>
    </row>
    <row r="8" spans="1:8" ht="25.5" x14ac:dyDescent="0.25">
      <c r="A8" s="247" t="s">
        <v>85</v>
      </c>
      <c r="B8" s="248"/>
      <c r="C8" s="249"/>
      <c r="D8" s="188" t="s">
        <v>86</v>
      </c>
      <c r="E8" s="86">
        <f t="shared" ref="E8:G9" si="0">E9</f>
        <v>1380.72</v>
      </c>
      <c r="F8" s="87">
        <f t="shared" si="0"/>
        <v>1857.48</v>
      </c>
      <c r="G8" s="87">
        <f t="shared" si="0"/>
        <v>2000</v>
      </c>
      <c r="H8" s="87">
        <f>H9</f>
        <v>2262.35</v>
      </c>
    </row>
    <row r="9" spans="1:8" x14ac:dyDescent="0.25">
      <c r="A9" s="247" t="s">
        <v>87</v>
      </c>
      <c r="B9" s="248"/>
      <c r="C9" s="249"/>
      <c r="D9" s="188" t="s">
        <v>88</v>
      </c>
      <c r="E9" s="86">
        <f t="shared" si="0"/>
        <v>1380.72</v>
      </c>
      <c r="F9" s="87">
        <f t="shared" si="0"/>
        <v>1857.48</v>
      </c>
      <c r="G9" s="87">
        <f t="shared" si="0"/>
        <v>2000</v>
      </c>
      <c r="H9" s="87">
        <f>H10</f>
        <v>2262.35</v>
      </c>
    </row>
    <row r="10" spans="1:8" s="53" customFormat="1" ht="15.75" customHeight="1" x14ac:dyDescent="0.25">
      <c r="A10" s="250" t="s">
        <v>89</v>
      </c>
      <c r="B10" s="251"/>
      <c r="C10" s="252"/>
      <c r="D10" s="196" t="s">
        <v>88</v>
      </c>
      <c r="E10" s="114">
        <f>E12</f>
        <v>1380.72</v>
      </c>
      <c r="F10" s="115">
        <f>F12</f>
        <v>1857.48</v>
      </c>
      <c r="G10" s="115">
        <f>G12</f>
        <v>2000</v>
      </c>
      <c r="H10" s="115">
        <f>H16</f>
        <v>2262.35</v>
      </c>
    </row>
    <row r="11" spans="1:8" s="53" customFormat="1" ht="15" customHeight="1" x14ac:dyDescent="0.25">
      <c r="A11" s="226"/>
      <c r="B11" s="227"/>
      <c r="C11" s="228"/>
      <c r="D11" s="80"/>
      <c r="E11" s="88"/>
      <c r="F11" s="89"/>
      <c r="G11" s="89"/>
      <c r="H11" s="89"/>
    </row>
    <row r="12" spans="1:8" ht="25.5" x14ac:dyDescent="0.25">
      <c r="A12" s="229" t="s">
        <v>92</v>
      </c>
      <c r="B12" s="230"/>
      <c r="C12" s="231"/>
      <c r="D12" s="188" t="s">
        <v>91</v>
      </c>
      <c r="E12" s="86">
        <f>E13</f>
        <v>1380.72</v>
      </c>
      <c r="F12" s="87">
        <f>F13</f>
        <v>1857.48</v>
      </c>
      <c r="G12" s="87">
        <f>G13</f>
        <v>2000</v>
      </c>
      <c r="H12" s="87">
        <f>H13</f>
        <v>2262.35</v>
      </c>
    </row>
    <row r="13" spans="1:8" ht="38.25" x14ac:dyDescent="0.25">
      <c r="A13" s="232" t="s">
        <v>93</v>
      </c>
      <c r="B13" s="233"/>
      <c r="C13" s="234"/>
      <c r="D13" s="194" t="s">
        <v>94</v>
      </c>
      <c r="E13" s="90">
        <f>E15</f>
        <v>1380.72</v>
      </c>
      <c r="F13" s="91">
        <f t="shared" ref="F13:G17" si="1">F14</f>
        <v>1857.48</v>
      </c>
      <c r="G13" s="91">
        <f t="shared" si="1"/>
        <v>2000</v>
      </c>
      <c r="H13" s="91">
        <f>H14</f>
        <v>2262.35</v>
      </c>
    </row>
    <row r="14" spans="1:8" x14ac:dyDescent="0.25">
      <c r="A14" s="235" t="s">
        <v>95</v>
      </c>
      <c r="B14" s="236"/>
      <c r="C14" s="237"/>
      <c r="D14" s="195" t="s">
        <v>96</v>
      </c>
      <c r="E14" s="81">
        <f>E15</f>
        <v>1380.72</v>
      </c>
      <c r="F14" s="82">
        <f t="shared" si="1"/>
        <v>1857.48</v>
      </c>
      <c r="G14" s="82">
        <f t="shared" si="1"/>
        <v>2000</v>
      </c>
      <c r="H14" s="82">
        <f>H15</f>
        <v>2262.35</v>
      </c>
    </row>
    <row r="15" spans="1:8" s="79" customFormat="1" x14ac:dyDescent="0.25">
      <c r="A15" s="238">
        <v>3</v>
      </c>
      <c r="B15" s="239"/>
      <c r="C15" s="240"/>
      <c r="D15" s="83" t="s">
        <v>97</v>
      </c>
      <c r="E15" s="72">
        <f>E16</f>
        <v>1380.72</v>
      </c>
      <c r="F15" s="84">
        <f t="shared" si="1"/>
        <v>1857.48</v>
      </c>
      <c r="G15" s="84">
        <f t="shared" si="1"/>
        <v>2000</v>
      </c>
      <c r="H15" s="84">
        <f>H16</f>
        <v>2262.35</v>
      </c>
    </row>
    <row r="16" spans="1:8" ht="24" customHeight="1" x14ac:dyDescent="0.25">
      <c r="A16" s="241">
        <v>37</v>
      </c>
      <c r="B16" s="242"/>
      <c r="C16" s="243"/>
      <c r="D16" s="83" t="s">
        <v>98</v>
      </c>
      <c r="E16" s="72">
        <f>E17</f>
        <v>1380.72</v>
      </c>
      <c r="F16" s="84">
        <f t="shared" si="1"/>
        <v>1857.48</v>
      </c>
      <c r="G16" s="84">
        <f t="shared" si="1"/>
        <v>2000</v>
      </c>
      <c r="H16" s="84">
        <f>H17</f>
        <v>2262.35</v>
      </c>
    </row>
    <row r="17" spans="1:8" ht="24" customHeight="1" x14ac:dyDescent="0.25">
      <c r="A17" s="259">
        <v>372</v>
      </c>
      <c r="B17" s="260"/>
      <c r="C17" s="261"/>
      <c r="D17" s="83" t="s">
        <v>98</v>
      </c>
      <c r="E17" s="72">
        <f>E18</f>
        <v>1380.72</v>
      </c>
      <c r="F17" s="84">
        <f t="shared" si="1"/>
        <v>1857.48</v>
      </c>
      <c r="G17" s="84">
        <f t="shared" si="1"/>
        <v>2000</v>
      </c>
      <c r="H17" s="84">
        <f>H18</f>
        <v>2262.35</v>
      </c>
    </row>
    <row r="18" spans="1:8" x14ac:dyDescent="0.25">
      <c r="A18" s="253">
        <v>3723</v>
      </c>
      <c r="B18" s="254"/>
      <c r="C18" s="255"/>
      <c r="D18" s="85" t="s">
        <v>99</v>
      </c>
      <c r="E18" s="64">
        <v>1380.72</v>
      </c>
      <c r="F18" s="67">
        <v>1857.48</v>
      </c>
      <c r="G18" s="67">
        <v>2000</v>
      </c>
      <c r="H18" s="67">
        <v>2262.35</v>
      </c>
    </row>
    <row r="19" spans="1:8" s="92" customFormat="1" ht="25.5" x14ac:dyDescent="0.25">
      <c r="A19" s="262" t="s">
        <v>100</v>
      </c>
      <c r="B19" s="263"/>
      <c r="C19" s="264"/>
      <c r="D19" s="193" t="s">
        <v>101</v>
      </c>
      <c r="E19" s="86">
        <f>E20+E195</f>
        <v>708012.25000000012</v>
      </c>
      <c r="F19" s="87">
        <f>F20+F195</f>
        <v>719943.56</v>
      </c>
      <c r="G19" s="87">
        <f>G20+G195</f>
        <v>927568</v>
      </c>
      <c r="H19" s="87">
        <f>H20+H77+H195</f>
        <v>1024513.5800000001</v>
      </c>
    </row>
    <row r="20" spans="1:8" ht="25.5" customHeight="1" x14ac:dyDescent="0.25">
      <c r="A20" s="247" t="s">
        <v>102</v>
      </c>
      <c r="B20" s="248"/>
      <c r="C20" s="249"/>
      <c r="D20" s="188" t="s">
        <v>103</v>
      </c>
      <c r="E20" s="86">
        <f>E21+E29+E35+E77</f>
        <v>64679.13</v>
      </c>
      <c r="F20" s="87">
        <f>F21+F29+F35+F77</f>
        <v>68341.25</v>
      </c>
      <c r="G20" s="87">
        <f>G21+G29+G35+G77</f>
        <v>76468</v>
      </c>
      <c r="H20" s="87">
        <f>H21+H29+H35</f>
        <v>100607</v>
      </c>
    </row>
    <row r="21" spans="1:8" ht="15.75" customHeight="1" x14ac:dyDescent="0.25">
      <c r="A21" s="265" t="s">
        <v>311</v>
      </c>
      <c r="B21" s="312"/>
      <c r="C21" s="313"/>
      <c r="D21" s="169" t="s">
        <v>312</v>
      </c>
      <c r="E21" s="93">
        <f>E22</f>
        <v>4281</v>
      </c>
      <c r="F21" s="94">
        <f>F22</f>
        <v>0</v>
      </c>
      <c r="G21" s="94">
        <f>G22</f>
        <v>0</v>
      </c>
      <c r="H21" s="94">
        <f>H22</f>
        <v>6000</v>
      </c>
    </row>
    <row r="22" spans="1:8" ht="15" customHeight="1" x14ac:dyDescent="0.25">
      <c r="A22" s="314" t="s">
        <v>90</v>
      </c>
      <c r="B22" s="315"/>
      <c r="C22" s="316"/>
      <c r="D22" s="188" t="s">
        <v>313</v>
      </c>
      <c r="E22" s="86">
        <f>E23</f>
        <v>4281</v>
      </c>
      <c r="F22" s="87">
        <f>F23</f>
        <v>0</v>
      </c>
      <c r="G22" s="87">
        <f>G23</f>
        <v>0</v>
      </c>
      <c r="H22" s="87">
        <f>H23</f>
        <v>6000</v>
      </c>
    </row>
    <row r="23" spans="1:8" ht="15" customHeight="1" x14ac:dyDescent="0.25">
      <c r="A23" s="314" t="s">
        <v>314</v>
      </c>
      <c r="B23" s="315"/>
      <c r="C23" s="316"/>
      <c r="D23" s="188" t="s">
        <v>315</v>
      </c>
      <c r="E23" s="86">
        <f>E24</f>
        <v>4281</v>
      </c>
      <c r="F23" s="87">
        <f>F24</f>
        <v>0</v>
      </c>
      <c r="G23" s="87">
        <f>G24</f>
        <v>0</v>
      </c>
      <c r="H23" s="87">
        <f>H24</f>
        <v>6000</v>
      </c>
    </row>
    <row r="24" spans="1:8" ht="15.75" customHeight="1" x14ac:dyDescent="0.25">
      <c r="A24" s="317" t="s">
        <v>156</v>
      </c>
      <c r="B24" s="318"/>
      <c r="C24" s="319"/>
      <c r="D24" s="188" t="s">
        <v>82</v>
      </c>
      <c r="E24" s="86">
        <f>E25</f>
        <v>4281</v>
      </c>
      <c r="F24" s="87">
        <f>F25</f>
        <v>0</v>
      </c>
      <c r="G24" s="87">
        <f>G25</f>
        <v>0</v>
      </c>
      <c r="H24" s="87">
        <f>H25</f>
        <v>6000</v>
      </c>
    </row>
    <row r="25" spans="1:8" ht="15.75" customHeight="1" x14ac:dyDescent="0.25">
      <c r="A25" s="277">
        <v>3</v>
      </c>
      <c r="B25" s="278"/>
      <c r="C25" s="279"/>
      <c r="D25" s="194" t="s">
        <v>97</v>
      </c>
      <c r="E25" s="90">
        <f>E27</f>
        <v>4281</v>
      </c>
      <c r="F25" s="91">
        <f>F27</f>
        <v>0</v>
      </c>
      <c r="G25" s="91">
        <f>G27</f>
        <v>0</v>
      </c>
      <c r="H25" s="91">
        <f>H26</f>
        <v>6000</v>
      </c>
    </row>
    <row r="26" spans="1:8" ht="15" customHeight="1" x14ac:dyDescent="0.25">
      <c r="A26" s="277">
        <v>32</v>
      </c>
      <c r="B26" s="278"/>
      <c r="C26" s="279"/>
      <c r="D26" s="194" t="s">
        <v>20</v>
      </c>
      <c r="E26" s="90">
        <f t="shared" ref="E26:G27" si="2">E27</f>
        <v>4281</v>
      </c>
      <c r="F26" s="91">
        <f t="shared" si="2"/>
        <v>0</v>
      </c>
      <c r="G26" s="91">
        <f t="shared" si="2"/>
        <v>0</v>
      </c>
      <c r="H26" s="91">
        <f>H27</f>
        <v>6000</v>
      </c>
    </row>
    <row r="27" spans="1:8" ht="15" customHeight="1" x14ac:dyDescent="0.25">
      <c r="A27" s="277">
        <v>322</v>
      </c>
      <c r="B27" s="278"/>
      <c r="C27" s="279"/>
      <c r="D27" s="194" t="s">
        <v>121</v>
      </c>
      <c r="E27" s="90">
        <f t="shared" si="2"/>
        <v>4281</v>
      </c>
      <c r="F27" s="91">
        <f t="shared" si="2"/>
        <v>0</v>
      </c>
      <c r="G27" s="91">
        <f t="shared" si="2"/>
        <v>0</v>
      </c>
      <c r="H27" s="91">
        <f>H28</f>
        <v>6000</v>
      </c>
    </row>
    <row r="28" spans="1:8" ht="15.75" customHeight="1" x14ac:dyDescent="0.25">
      <c r="A28" s="253">
        <v>3223</v>
      </c>
      <c r="B28" s="254"/>
      <c r="C28" s="255"/>
      <c r="D28" s="85" t="s">
        <v>150</v>
      </c>
      <c r="E28" s="64">
        <v>4281</v>
      </c>
      <c r="F28" s="67">
        <v>0</v>
      </c>
      <c r="G28" s="67">
        <v>0</v>
      </c>
      <c r="H28" s="67">
        <v>6000</v>
      </c>
    </row>
    <row r="29" spans="1:8" ht="25.5" customHeight="1" x14ac:dyDescent="0.25">
      <c r="A29" s="265" t="s">
        <v>104</v>
      </c>
      <c r="B29" s="266"/>
      <c r="C29" s="267"/>
      <c r="D29" s="169" t="s">
        <v>105</v>
      </c>
      <c r="E29" s="93">
        <v>0</v>
      </c>
      <c r="F29" s="94">
        <f t="shared" ref="F19:G33" si="3">F30</f>
        <v>0</v>
      </c>
      <c r="G29" s="94">
        <f t="shared" si="3"/>
        <v>0</v>
      </c>
      <c r="H29" s="94">
        <f>H32</f>
        <v>60000</v>
      </c>
    </row>
    <row r="30" spans="1:8" ht="25.5" x14ac:dyDescent="0.25">
      <c r="A30" s="268" t="s">
        <v>301</v>
      </c>
      <c r="B30" s="269"/>
      <c r="C30" s="270"/>
      <c r="D30" s="188" t="s">
        <v>302</v>
      </c>
      <c r="E30" s="86">
        <v>0</v>
      </c>
      <c r="F30" s="87">
        <f t="shared" si="3"/>
        <v>0</v>
      </c>
      <c r="G30" s="87">
        <f t="shared" si="3"/>
        <v>0</v>
      </c>
      <c r="H30" s="87">
        <f>H31</f>
        <v>60000</v>
      </c>
    </row>
    <row r="31" spans="1:8" ht="25.5" x14ac:dyDescent="0.25">
      <c r="A31" s="238">
        <v>4</v>
      </c>
      <c r="B31" s="239"/>
      <c r="C31" s="240"/>
      <c r="D31" s="83" t="s">
        <v>106</v>
      </c>
      <c r="E31" s="72">
        <v>0</v>
      </c>
      <c r="F31" s="84">
        <f t="shared" si="3"/>
        <v>0</v>
      </c>
      <c r="G31" s="84">
        <f t="shared" si="3"/>
        <v>0</v>
      </c>
      <c r="H31" s="84">
        <f>H32</f>
        <v>60000</v>
      </c>
    </row>
    <row r="32" spans="1:8" ht="25.5" x14ac:dyDescent="0.25">
      <c r="A32" s="241">
        <v>42</v>
      </c>
      <c r="B32" s="242"/>
      <c r="C32" s="243"/>
      <c r="D32" s="83" t="s">
        <v>107</v>
      </c>
      <c r="E32" s="72">
        <f>E33</f>
        <v>0</v>
      </c>
      <c r="F32" s="84">
        <f t="shared" si="3"/>
        <v>0</v>
      </c>
      <c r="G32" s="84">
        <f t="shared" si="3"/>
        <v>0</v>
      </c>
      <c r="H32" s="84">
        <f>H33</f>
        <v>60000</v>
      </c>
    </row>
    <row r="33" spans="1:8" x14ac:dyDescent="0.25">
      <c r="A33" s="241">
        <v>421</v>
      </c>
      <c r="B33" s="242"/>
      <c r="C33" s="243"/>
      <c r="D33" s="83" t="s">
        <v>108</v>
      </c>
      <c r="E33" s="72">
        <f>E34</f>
        <v>0</v>
      </c>
      <c r="F33" s="84">
        <f t="shared" si="3"/>
        <v>0</v>
      </c>
      <c r="G33" s="84">
        <f t="shared" si="3"/>
        <v>0</v>
      </c>
      <c r="H33" s="84">
        <f>H34</f>
        <v>60000</v>
      </c>
    </row>
    <row r="34" spans="1:8" x14ac:dyDescent="0.25">
      <c r="A34" s="253">
        <v>4212</v>
      </c>
      <c r="B34" s="254"/>
      <c r="C34" s="255"/>
      <c r="D34" s="85" t="s">
        <v>109</v>
      </c>
      <c r="E34" s="104">
        <v>0</v>
      </c>
      <c r="F34" s="103">
        <v>0</v>
      </c>
      <c r="G34" s="67">
        <v>0</v>
      </c>
      <c r="H34" s="67">
        <v>60000</v>
      </c>
    </row>
    <row r="35" spans="1:8" ht="31.5" customHeight="1" x14ac:dyDescent="0.25">
      <c r="A35" s="274" t="s">
        <v>110</v>
      </c>
      <c r="B35" s="275"/>
      <c r="C35" s="276"/>
      <c r="D35" s="169" t="s">
        <v>114</v>
      </c>
      <c r="E35" s="93">
        <f>E36</f>
        <v>23864.54</v>
      </c>
      <c r="F35" s="94">
        <f t="shared" ref="F35:H37" si="4">F36</f>
        <v>25937</v>
      </c>
      <c r="G35" s="94">
        <f t="shared" si="4"/>
        <v>25937</v>
      </c>
      <c r="H35" s="94">
        <f t="shared" si="4"/>
        <v>34607</v>
      </c>
    </row>
    <row r="36" spans="1:8" ht="44.25" customHeight="1" x14ac:dyDescent="0.25">
      <c r="A36" s="277" t="s">
        <v>90</v>
      </c>
      <c r="B36" s="278"/>
      <c r="C36" s="279"/>
      <c r="D36" s="194" t="s">
        <v>115</v>
      </c>
      <c r="E36" s="90">
        <f>E37</f>
        <v>23864.54</v>
      </c>
      <c r="F36" s="91">
        <f t="shared" si="4"/>
        <v>25937</v>
      </c>
      <c r="G36" s="91">
        <f t="shared" si="4"/>
        <v>25937</v>
      </c>
      <c r="H36" s="91">
        <f t="shared" si="4"/>
        <v>34607</v>
      </c>
    </row>
    <row r="37" spans="1:8" ht="12.75" customHeight="1" x14ac:dyDescent="0.25">
      <c r="A37" s="277" t="s">
        <v>111</v>
      </c>
      <c r="B37" s="278"/>
      <c r="C37" s="279"/>
      <c r="D37" s="194" t="s">
        <v>9</v>
      </c>
      <c r="E37" s="90">
        <f>E38+E68</f>
        <v>23864.54</v>
      </c>
      <c r="F37" s="91">
        <f t="shared" si="4"/>
        <v>25937</v>
      </c>
      <c r="G37" s="91">
        <f t="shared" si="4"/>
        <v>25937</v>
      </c>
      <c r="H37" s="91">
        <f t="shared" si="4"/>
        <v>34607</v>
      </c>
    </row>
    <row r="38" spans="1:8" ht="19.5" customHeight="1" x14ac:dyDescent="0.25">
      <c r="A38" s="277" t="s">
        <v>112</v>
      </c>
      <c r="B38" s="278"/>
      <c r="C38" s="279"/>
      <c r="D38" s="194" t="s">
        <v>116</v>
      </c>
      <c r="E38" s="90">
        <f>E39</f>
        <v>20082.54</v>
      </c>
      <c r="F38" s="91">
        <f>F39+F68</f>
        <v>25937</v>
      </c>
      <c r="G38" s="91">
        <f>G39+G68</f>
        <v>25937</v>
      </c>
      <c r="H38" s="91">
        <f>H39+H68</f>
        <v>34607</v>
      </c>
    </row>
    <row r="39" spans="1:8" x14ac:dyDescent="0.25">
      <c r="A39" s="271">
        <v>3</v>
      </c>
      <c r="B39" s="272"/>
      <c r="C39" s="273"/>
      <c r="D39" s="95" t="s">
        <v>97</v>
      </c>
      <c r="E39" s="96">
        <f>E40+E65</f>
        <v>20082.54</v>
      </c>
      <c r="F39" s="97">
        <f>F40+F65</f>
        <v>22208</v>
      </c>
      <c r="G39" s="97">
        <f>G40+G65</f>
        <v>22208</v>
      </c>
      <c r="H39" s="97">
        <f>H40+H65</f>
        <v>29177</v>
      </c>
    </row>
    <row r="40" spans="1:8" x14ac:dyDescent="0.25">
      <c r="A40" s="271">
        <v>32</v>
      </c>
      <c r="B40" s="272"/>
      <c r="C40" s="273"/>
      <c r="D40" s="95" t="s">
        <v>20</v>
      </c>
      <c r="E40" s="96">
        <f>E41+E45+E50+E59</f>
        <v>19472.82</v>
      </c>
      <c r="F40" s="97">
        <f>F41+F45+F50+F59</f>
        <v>21608</v>
      </c>
      <c r="G40" s="97">
        <f>G41+G45+G50+G59</f>
        <v>21508</v>
      </c>
      <c r="H40" s="97">
        <f>H41+H45+H50+H59</f>
        <v>28377</v>
      </c>
    </row>
    <row r="41" spans="1:8" x14ac:dyDescent="0.25">
      <c r="A41" s="271">
        <v>321</v>
      </c>
      <c r="B41" s="272"/>
      <c r="C41" s="273"/>
      <c r="D41" s="95" t="s">
        <v>117</v>
      </c>
      <c r="E41" s="96">
        <f>E42+E43+E44</f>
        <v>1160.53</v>
      </c>
      <c r="F41" s="97">
        <f>F42+F43+F44</f>
        <v>1415</v>
      </c>
      <c r="G41" s="97">
        <f>G42+G43+G44</f>
        <v>1900</v>
      </c>
      <c r="H41" s="97">
        <f>H42+H43+H44</f>
        <v>2400</v>
      </c>
    </row>
    <row r="42" spans="1:8" x14ac:dyDescent="0.25">
      <c r="A42" s="253">
        <v>3211</v>
      </c>
      <c r="B42" s="254"/>
      <c r="C42" s="255"/>
      <c r="D42" s="85" t="s">
        <v>118</v>
      </c>
      <c r="E42" s="64">
        <v>1127.73</v>
      </c>
      <c r="F42" s="67">
        <v>1115</v>
      </c>
      <c r="G42" s="67">
        <v>1500</v>
      </c>
      <c r="H42" s="67">
        <v>2000</v>
      </c>
    </row>
    <row r="43" spans="1:8" x14ac:dyDescent="0.25">
      <c r="A43" s="253">
        <v>3213</v>
      </c>
      <c r="B43" s="254"/>
      <c r="C43" s="255"/>
      <c r="D43" s="85" t="s">
        <v>119</v>
      </c>
      <c r="E43" s="64">
        <v>0</v>
      </c>
      <c r="F43" s="67">
        <v>300</v>
      </c>
      <c r="G43" s="67">
        <v>300</v>
      </c>
      <c r="H43" s="67">
        <v>300</v>
      </c>
    </row>
    <row r="44" spans="1:8" x14ac:dyDescent="0.25">
      <c r="A44" s="253">
        <v>3214</v>
      </c>
      <c r="B44" s="254"/>
      <c r="C44" s="255"/>
      <c r="D44" s="85" t="s">
        <v>120</v>
      </c>
      <c r="E44" s="64">
        <v>32.799999999999997</v>
      </c>
      <c r="F44" s="67">
        <v>0</v>
      </c>
      <c r="G44" s="67">
        <v>100</v>
      </c>
      <c r="H44" s="67">
        <v>100</v>
      </c>
    </row>
    <row r="45" spans="1:8" x14ac:dyDescent="0.25">
      <c r="A45" s="271">
        <v>322</v>
      </c>
      <c r="B45" s="272"/>
      <c r="C45" s="273"/>
      <c r="D45" s="95" t="s">
        <v>121</v>
      </c>
      <c r="E45" s="96">
        <f>E46+E47+E48+E49</f>
        <v>8619.73</v>
      </c>
      <c r="F45" s="97">
        <f>F46+F47+F48+F49</f>
        <v>11533</v>
      </c>
      <c r="G45" s="97">
        <f>G46+G47+G48+G49</f>
        <v>9448</v>
      </c>
      <c r="H45" s="97">
        <f>H46+H47+H48+H49</f>
        <v>12848</v>
      </c>
    </row>
    <row r="46" spans="1:8" ht="15.75" customHeight="1" x14ac:dyDescent="0.25">
      <c r="A46" s="253">
        <v>3221</v>
      </c>
      <c r="B46" s="254"/>
      <c r="C46" s="255"/>
      <c r="D46" s="85" t="s">
        <v>124</v>
      </c>
      <c r="E46" s="64">
        <v>2803.85</v>
      </c>
      <c r="F46" s="67">
        <v>2000</v>
      </c>
      <c r="G46" s="67">
        <v>3000</v>
      </c>
      <c r="H46" s="67">
        <v>6000</v>
      </c>
    </row>
    <row r="47" spans="1:8" x14ac:dyDescent="0.25">
      <c r="A47" s="253">
        <v>3223</v>
      </c>
      <c r="B47" s="254"/>
      <c r="C47" s="255"/>
      <c r="D47" s="85" t="s">
        <v>122</v>
      </c>
      <c r="E47" s="64">
        <v>5815.88</v>
      </c>
      <c r="F47" s="67">
        <v>8833</v>
      </c>
      <c r="G47" s="67">
        <v>6248</v>
      </c>
      <c r="H47" s="67">
        <v>6248</v>
      </c>
    </row>
    <row r="48" spans="1:8" x14ac:dyDescent="0.25">
      <c r="A48" s="253">
        <v>3225</v>
      </c>
      <c r="B48" s="254"/>
      <c r="C48" s="255"/>
      <c r="D48" s="85" t="s">
        <v>123</v>
      </c>
      <c r="E48" s="64">
        <v>0</v>
      </c>
      <c r="F48" s="67">
        <v>200</v>
      </c>
      <c r="G48" s="67">
        <v>200</v>
      </c>
      <c r="H48" s="67">
        <v>500</v>
      </c>
    </row>
    <row r="49" spans="1:8" ht="25.5" x14ac:dyDescent="0.25">
      <c r="A49" s="253">
        <v>3227</v>
      </c>
      <c r="B49" s="254"/>
      <c r="C49" s="255"/>
      <c r="D49" s="85" t="s">
        <v>125</v>
      </c>
      <c r="E49" s="64">
        <v>0</v>
      </c>
      <c r="F49" s="67">
        <v>500</v>
      </c>
      <c r="G49" s="67">
        <v>0</v>
      </c>
      <c r="H49" s="67">
        <v>100</v>
      </c>
    </row>
    <row r="50" spans="1:8" x14ac:dyDescent="0.25">
      <c r="A50" s="271">
        <v>323</v>
      </c>
      <c r="B50" s="272"/>
      <c r="C50" s="273"/>
      <c r="D50" s="95" t="s">
        <v>126</v>
      </c>
      <c r="E50" s="96">
        <f>E51+E52+E53+E54+E55+E56+E57+E58</f>
        <v>9243.73</v>
      </c>
      <c r="F50" s="97">
        <f>F51+F52+F53+F54+F55+F56+F57+F58</f>
        <v>8400</v>
      </c>
      <c r="G50" s="97">
        <f>G51+G52+G53+G54+G55+G56+G57+G58</f>
        <v>9450</v>
      </c>
      <c r="H50" s="97">
        <f>H51+H52+H53+H54+H55+H56+H57+H58</f>
        <v>12200</v>
      </c>
    </row>
    <row r="51" spans="1:8" x14ac:dyDescent="0.25">
      <c r="A51" s="253">
        <v>3231</v>
      </c>
      <c r="B51" s="254"/>
      <c r="C51" s="255"/>
      <c r="D51" s="85" t="s">
        <v>127</v>
      </c>
      <c r="E51" s="64">
        <v>1168.44</v>
      </c>
      <c r="F51" s="67">
        <v>1300</v>
      </c>
      <c r="G51" s="67">
        <v>1300</v>
      </c>
      <c r="H51" s="67">
        <v>1300</v>
      </c>
    </row>
    <row r="52" spans="1:8" x14ac:dyDescent="0.25">
      <c r="A52" s="253">
        <v>3233</v>
      </c>
      <c r="B52" s="254"/>
      <c r="C52" s="255"/>
      <c r="D52" s="85" t="s">
        <v>128</v>
      </c>
      <c r="E52" s="64">
        <v>604.73</v>
      </c>
      <c r="F52" s="67">
        <v>0</v>
      </c>
      <c r="G52" s="67">
        <v>0</v>
      </c>
      <c r="H52" s="67">
        <v>0</v>
      </c>
    </row>
    <row r="53" spans="1:8" x14ac:dyDescent="0.25">
      <c r="A53" s="253">
        <v>3234</v>
      </c>
      <c r="B53" s="254"/>
      <c r="C53" s="255"/>
      <c r="D53" s="85" t="s">
        <v>129</v>
      </c>
      <c r="E53" s="64">
        <v>2640.15</v>
      </c>
      <c r="F53" s="67">
        <v>3100</v>
      </c>
      <c r="G53" s="67">
        <v>2500</v>
      </c>
      <c r="H53" s="67">
        <v>3500</v>
      </c>
    </row>
    <row r="54" spans="1:8" x14ac:dyDescent="0.25">
      <c r="A54" s="253">
        <v>3235</v>
      </c>
      <c r="B54" s="254"/>
      <c r="C54" s="255"/>
      <c r="D54" s="85" t="s">
        <v>130</v>
      </c>
      <c r="E54" s="64">
        <v>1244.3</v>
      </c>
      <c r="F54" s="67">
        <v>1300</v>
      </c>
      <c r="G54" s="67">
        <v>1500</v>
      </c>
      <c r="H54" s="67">
        <v>1500</v>
      </c>
    </row>
    <row r="55" spans="1:8" x14ac:dyDescent="0.25">
      <c r="A55" s="253">
        <v>3236</v>
      </c>
      <c r="B55" s="254"/>
      <c r="C55" s="255"/>
      <c r="D55" s="85" t="s">
        <v>131</v>
      </c>
      <c r="E55" s="64">
        <v>1786.38</v>
      </c>
      <c r="F55" s="67">
        <v>1000</v>
      </c>
      <c r="G55" s="67">
        <v>2300</v>
      </c>
      <c r="H55" s="67">
        <v>4000</v>
      </c>
    </row>
    <row r="56" spans="1:8" x14ac:dyDescent="0.25">
      <c r="A56" s="253">
        <v>3237</v>
      </c>
      <c r="B56" s="254"/>
      <c r="C56" s="255"/>
      <c r="D56" s="85" t="s">
        <v>132</v>
      </c>
      <c r="E56" s="64">
        <v>193.77</v>
      </c>
      <c r="F56" s="67">
        <v>150</v>
      </c>
      <c r="G56" s="67">
        <v>150</v>
      </c>
      <c r="H56" s="67">
        <v>150</v>
      </c>
    </row>
    <row r="57" spans="1:8" x14ac:dyDescent="0.25">
      <c r="A57" s="253">
        <v>3238</v>
      </c>
      <c r="B57" s="254"/>
      <c r="C57" s="255"/>
      <c r="D57" s="85" t="s">
        <v>133</v>
      </c>
      <c r="E57" s="64">
        <v>1605.96</v>
      </c>
      <c r="F57" s="67">
        <v>1500</v>
      </c>
      <c r="G57" s="67">
        <v>1600</v>
      </c>
      <c r="H57" s="67">
        <v>1600</v>
      </c>
    </row>
    <row r="58" spans="1:8" x14ac:dyDescent="0.25">
      <c r="A58" s="253">
        <v>3239</v>
      </c>
      <c r="B58" s="254"/>
      <c r="C58" s="255"/>
      <c r="D58" s="85" t="s">
        <v>134</v>
      </c>
      <c r="E58" s="64">
        <v>0</v>
      </c>
      <c r="F58" s="67">
        <v>50</v>
      </c>
      <c r="G58" s="67">
        <v>100</v>
      </c>
      <c r="H58" s="67">
        <v>150</v>
      </c>
    </row>
    <row r="59" spans="1:8" ht="25.5" x14ac:dyDescent="0.25">
      <c r="A59" s="271">
        <v>329</v>
      </c>
      <c r="B59" s="272"/>
      <c r="C59" s="273"/>
      <c r="D59" s="95" t="s">
        <v>135</v>
      </c>
      <c r="E59" s="96">
        <f>E60+E61+E62+E63+E64</f>
        <v>448.83</v>
      </c>
      <c r="F59" s="97">
        <f>F60+F61+F62+F63+F64</f>
        <v>260</v>
      </c>
      <c r="G59" s="97">
        <f>G60+G61+G62+G63+G64</f>
        <v>710</v>
      </c>
      <c r="H59" s="97">
        <f>H60+H61+H62+H63+H64</f>
        <v>929</v>
      </c>
    </row>
    <row r="60" spans="1:8" x14ac:dyDescent="0.25">
      <c r="A60" s="253">
        <v>3292</v>
      </c>
      <c r="B60" s="254"/>
      <c r="C60" s="255"/>
      <c r="D60" s="85" t="s">
        <v>136</v>
      </c>
      <c r="E60" s="64">
        <v>0</v>
      </c>
      <c r="F60" s="67">
        <v>0</v>
      </c>
      <c r="G60" s="67">
        <v>0</v>
      </c>
      <c r="H60" s="67">
        <v>0</v>
      </c>
    </row>
    <row r="61" spans="1:8" x14ac:dyDescent="0.25">
      <c r="A61" s="253">
        <v>3293</v>
      </c>
      <c r="B61" s="254"/>
      <c r="C61" s="255"/>
      <c r="D61" s="85" t="s">
        <v>137</v>
      </c>
      <c r="E61" s="64">
        <v>0</v>
      </c>
      <c r="F61" s="67">
        <v>0</v>
      </c>
      <c r="G61" s="67">
        <v>0</v>
      </c>
      <c r="H61" s="67">
        <v>0</v>
      </c>
    </row>
    <row r="62" spans="1:8" x14ac:dyDescent="0.25">
      <c r="A62" s="253">
        <v>3294</v>
      </c>
      <c r="B62" s="254"/>
      <c r="C62" s="255"/>
      <c r="D62" s="85" t="s">
        <v>138</v>
      </c>
      <c r="E62" s="64">
        <v>53.09</v>
      </c>
      <c r="F62" s="67">
        <v>60</v>
      </c>
      <c r="G62" s="67">
        <v>60</v>
      </c>
      <c r="H62" s="67">
        <v>70</v>
      </c>
    </row>
    <row r="63" spans="1:8" x14ac:dyDescent="0.25">
      <c r="A63" s="253">
        <v>3295</v>
      </c>
      <c r="B63" s="254"/>
      <c r="C63" s="255"/>
      <c r="D63" s="85" t="s">
        <v>139</v>
      </c>
      <c r="E63" s="64">
        <v>175.39</v>
      </c>
      <c r="F63" s="67">
        <v>100</v>
      </c>
      <c r="G63" s="67">
        <v>150</v>
      </c>
      <c r="H63" s="67">
        <v>200</v>
      </c>
    </row>
    <row r="64" spans="1:8" ht="25.5" x14ac:dyDescent="0.25">
      <c r="A64" s="253">
        <v>3299</v>
      </c>
      <c r="B64" s="254"/>
      <c r="C64" s="255"/>
      <c r="D64" s="85" t="s">
        <v>135</v>
      </c>
      <c r="E64" s="64">
        <v>220.35</v>
      </c>
      <c r="F64" s="67">
        <v>100</v>
      </c>
      <c r="G64" s="67">
        <v>500</v>
      </c>
      <c r="H64" s="67">
        <v>659</v>
      </c>
    </row>
    <row r="65" spans="1:8" x14ac:dyDescent="0.25">
      <c r="A65" s="277">
        <v>34</v>
      </c>
      <c r="B65" s="278"/>
      <c r="C65" s="279"/>
      <c r="D65" s="194" t="s">
        <v>72</v>
      </c>
      <c r="E65" s="90">
        <f t="shared" ref="E65:G66" si="5">E66</f>
        <v>609.72</v>
      </c>
      <c r="F65" s="91">
        <f t="shared" si="5"/>
        <v>600</v>
      </c>
      <c r="G65" s="91">
        <f t="shared" si="5"/>
        <v>700</v>
      </c>
      <c r="H65" s="91">
        <f>H66</f>
        <v>800</v>
      </c>
    </row>
    <row r="66" spans="1:8" x14ac:dyDescent="0.25">
      <c r="A66" s="253">
        <v>343</v>
      </c>
      <c r="B66" s="254"/>
      <c r="C66" s="255"/>
      <c r="D66" s="85" t="s">
        <v>140</v>
      </c>
      <c r="E66" s="64">
        <f t="shared" si="5"/>
        <v>609.72</v>
      </c>
      <c r="F66" s="67">
        <f t="shared" si="5"/>
        <v>600</v>
      </c>
      <c r="G66" s="67">
        <f t="shared" si="5"/>
        <v>700</v>
      </c>
      <c r="H66" s="67">
        <f>H67</f>
        <v>800</v>
      </c>
    </row>
    <row r="67" spans="1:8" ht="25.5" x14ac:dyDescent="0.25">
      <c r="A67" s="253">
        <v>3431</v>
      </c>
      <c r="B67" s="254"/>
      <c r="C67" s="255"/>
      <c r="D67" s="85" t="s">
        <v>141</v>
      </c>
      <c r="E67" s="64">
        <v>609.72</v>
      </c>
      <c r="F67" s="67">
        <v>600</v>
      </c>
      <c r="G67" s="67">
        <v>700</v>
      </c>
      <c r="H67" s="67">
        <v>800</v>
      </c>
    </row>
    <row r="68" spans="1:8" ht="30" customHeight="1" x14ac:dyDescent="0.25">
      <c r="A68" s="256" t="s">
        <v>142</v>
      </c>
      <c r="B68" s="257"/>
      <c r="C68" s="258"/>
      <c r="D68" s="188" t="s">
        <v>144</v>
      </c>
      <c r="E68" s="86">
        <f t="shared" ref="E68:G70" si="6">E69</f>
        <v>3782</v>
      </c>
      <c r="F68" s="87">
        <f t="shared" si="6"/>
        <v>3729</v>
      </c>
      <c r="G68" s="87">
        <f t="shared" si="6"/>
        <v>3729</v>
      </c>
      <c r="H68" s="87">
        <f>H71</f>
        <v>5430</v>
      </c>
    </row>
    <row r="69" spans="1:8" ht="15.75" customHeight="1" x14ac:dyDescent="0.25">
      <c r="A69" s="277" t="s">
        <v>143</v>
      </c>
      <c r="B69" s="278"/>
      <c r="C69" s="279"/>
      <c r="D69" s="194" t="s">
        <v>116</v>
      </c>
      <c r="E69" s="90">
        <f t="shared" si="6"/>
        <v>3782</v>
      </c>
      <c r="F69" s="91">
        <f t="shared" si="6"/>
        <v>3729</v>
      </c>
      <c r="G69" s="91">
        <f t="shared" si="6"/>
        <v>3729</v>
      </c>
      <c r="H69" s="91">
        <f>H70</f>
        <v>5430</v>
      </c>
    </row>
    <row r="70" spans="1:8" ht="15.75" customHeight="1" x14ac:dyDescent="0.25">
      <c r="A70" s="136"/>
      <c r="B70" s="137">
        <v>3</v>
      </c>
      <c r="C70" s="138"/>
      <c r="D70" s="95" t="s">
        <v>97</v>
      </c>
      <c r="E70" s="96">
        <f t="shared" si="6"/>
        <v>3782</v>
      </c>
      <c r="F70" s="97">
        <f t="shared" si="6"/>
        <v>3729</v>
      </c>
      <c r="G70" s="97">
        <f t="shared" si="6"/>
        <v>3729</v>
      </c>
      <c r="H70" s="97">
        <f>H71</f>
        <v>5430</v>
      </c>
    </row>
    <row r="71" spans="1:8" ht="15.75" customHeight="1" x14ac:dyDescent="0.25">
      <c r="A71" s="136"/>
      <c r="B71" s="137">
        <v>32</v>
      </c>
      <c r="C71" s="138"/>
      <c r="D71" s="95" t="s">
        <v>20</v>
      </c>
      <c r="E71" s="96">
        <f>E72+E74</f>
        <v>3782</v>
      </c>
      <c r="F71" s="97">
        <f>F72+F74</f>
        <v>3729</v>
      </c>
      <c r="G71" s="97">
        <f>G72+G74</f>
        <v>3729</v>
      </c>
      <c r="H71" s="97">
        <f>H72+H74</f>
        <v>5430</v>
      </c>
    </row>
    <row r="72" spans="1:8" ht="15.75" customHeight="1" x14ac:dyDescent="0.25">
      <c r="A72" s="136"/>
      <c r="B72" s="137">
        <v>322</v>
      </c>
      <c r="C72" s="138"/>
      <c r="D72" s="95" t="s">
        <v>121</v>
      </c>
      <c r="E72" s="96">
        <f>E73</f>
        <v>1318.11</v>
      </c>
      <c r="F72" s="97">
        <f>F73</f>
        <v>1864.5</v>
      </c>
      <c r="G72" s="97">
        <f>G73</f>
        <v>1864.5</v>
      </c>
      <c r="H72" s="97">
        <f>H73</f>
        <v>2715</v>
      </c>
    </row>
    <row r="73" spans="1:8" ht="25.5" customHeight="1" x14ac:dyDescent="0.25">
      <c r="A73" s="139"/>
      <c r="B73" s="140">
        <v>3224</v>
      </c>
      <c r="C73" s="141"/>
      <c r="D73" s="83" t="s">
        <v>145</v>
      </c>
      <c r="E73" s="64">
        <v>1318.11</v>
      </c>
      <c r="F73" s="67">
        <v>1864.5</v>
      </c>
      <c r="G73" s="67">
        <v>1864.5</v>
      </c>
      <c r="H73" s="67">
        <v>2715</v>
      </c>
    </row>
    <row r="74" spans="1:8" ht="15.75" customHeight="1" x14ac:dyDescent="0.25">
      <c r="A74" s="142"/>
      <c r="B74" s="143">
        <v>323</v>
      </c>
      <c r="C74" s="144"/>
      <c r="D74" s="194" t="s">
        <v>126</v>
      </c>
      <c r="E74" s="90">
        <f>E75</f>
        <v>2463.89</v>
      </c>
      <c r="F74" s="91">
        <f>F75</f>
        <v>1864.5</v>
      </c>
      <c r="G74" s="91">
        <f>G75</f>
        <v>1864.5</v>
      </c>
      <c r="H74" s="91">
        <f>H75</f>
        <v>2715</v>
      </c>
    </row>
    <row r="75" spans="1:8" ht="13.5" customHeight="1" x14ac:dyDescent="0.25">
      <c r="A75" s="139"/>
      <c r="B75" s="140">
        <v>3232</v>
      </c>
      <c r="C75" s="141"/>
      <c r="D75" s="85" t="s">
        <v>146</v>
      </c>
      <c r="E75" s="64">
        <v>2463.89</v>
      </c>
      <c r="F75" s="67">
        <v>1864.5</v>
      </c>
      <c r="G75" s="67">
        <v>1864.5</v>
      </c>
      <c r="H75" s="67">
        <v>2715</v>
      </c>
    </row>
    <row r="76" spans="1:8" ht="25.5" customHeight="1" x14ac:dyDescent="0.25">
      <c r="A76" s="256" t="s">
        <v>151</v>
      </c>
      <c r="B76" s="257"/>
      <c r="C76" s="258"/>
      <c r="D76" s="188" t="s">
        <v>152</v>
      </c>
      <c r="E76" s="86">
        <f>E77</f>
        <v>36533.589999999997</v>
      </c>
      <c r="F76" s="87">
        <f>F77</f>
        <v>42404.25</v>
      </c>
      <c r="G76" s="87">
        <f>G77</f>
        <v>50531</v>
      </c>
      <c r="H76" s="87">
        <f>H77</f>
        <v>72388.83</v>
      </c>
    </row>
    <row r="77" spans="1:8" ht="28.5" customHeight="1" x14ac:dyDescent="0.25">
      <c r="A77" s="274" t="s">
        <v>153</v>
      </c>
      <c r="B77" s="275"/>
      <c r="C77" s="276"/>
      <c r="D77" s="169" t="s">
        <v>154</v>
      </c>
      <c r="E77" s="93">
        <f>E78+E87+E100+E106+E112+E126+E167+E182+E188</f>
        <v>36533.589999999997</v>
      </c>
      <c r="F77" s="94">
        <f>F79+F87+F100+F106+F112+F126+F167+F182+F189</f>
        <v>42404.25</v>
      </c>
      <c r="G77" s="94">
        <f>G78+G167</f>
        <v>50531</v>
      </c>
      <c r="H77" s="94">
        <f>H78+H167+H182+H188</f>
        <v>72388.83</v>
      </c>
    </row>
    <row r="78" spans="1:8" ht="15.75" customHeight="1" x14ac:dyDescent="0.25">
      <c r="A78" s="256" t="s">
        <v>90</v>
      </c>
      <c r="B78" s="257"/>
      <c r="C78" s="258"/>
      <c r="D78" s="188" t="s">
        <v>155</v>
      </c>
      <c r="E78" s="86">
        <f t="shared" ref="E78:G83" si="7">E79</f>
        <v>0</v>
      </c>
      <c r="F78" s="87">
        <f>F79+F87+F100+F106+F112+F126</f>
        <v>24243</v>
      </c>
      <c r="G78" s="87">
        <f>G79+G87+G100+G106+G112+G126</f>
        <v>50031</v>
      </c>
      <c r="H78" s="87">
        <f>H79+H87+H94+H100+H106+H112+H126</f>
        <v>55253.83</v>
      </c>
    </row>
    <row r="79" spans="1:8" ht="15.75" customHeight="1" x14ac:dyDescent="0.25">
      <c r="A79" s="256" t="s">
        <v>111</v>
      </c>
      <c r="B79" s="257"/>
      <c r="C79" s="258"/>
      <c r="D79" s="188" t="s">
        <v>132</v>
      </c>
      <c r="E79" s="86">
        <f t="shared" si="7"/>
        <v>0</v>
      </c>
      <c r="F79" s="87">
        <f t="shared" si="7"/>
        <v>0</v>
      </c>
      <c r="G79" s="87">
        <f t="shared" si="7"/>
        <v>0</v>
      </c>
      <c r="H79" s="87">
        <f>H82</f>
        <v>0</v>
      </c>
    </row>
    <row r="80" spans="1:8" ht="15.75" customHeight="1" x14ac:dyDescent="0.25">
      <c r="A80" s="256" t="s">
        <v>156</v>
      </c>
      <c r="B80" s="257"/>
      <c r="C80" s="258"/>
      <c r="D80" s="188" t="s">
        <v>82</v>
      </c>
      <c r="E80" s="86">
        <f t="shared" si="7"/>
        <v>0</v>
      </c>
      <c r="F80" s="87">
        <f t="shared" si="7"/>
        <v>0</v>
      </c>
      <c r="G80" s="87">
        <f t="shared" si="7"/>
        <v>0</v>
      </c>
      <c r="H80" s="87">
        <f>H81</f>
        <v>0</v>
      </c>
    </row>
    <row r="81" spans="1:8" ht="15.75" customHeight="1" x14ac:dyDescent="0.25">
      <c r="A81" s="142"/>
      <c r="B81" s="143">
        <v>3</v>
      </c>
      <c r="C81" s="144"/>
      <c r="D81" s="194" t="s">
        <v>97</v>
      </c>
      <c r="E81" s="90">
        <f t="shared" si="7"/>
        <v>0</v>
      </c>
      <c r="F81" s="91">
        <f t="shared" si="7"/>
        <v>0</v>
      </c>
      <c r="G81" s="91">
        <f t="shared" si="7"/>
        <v>0</v>
      </c>
      <c r="H81" s="91">
        <f>H82</f>
        <v>0</v>
      </c>
    </row>
    <row r="82" spans="1:8" ht="45" customHeight="1" x14ac:dyDescent="0.25">
      <c r="A82" s="142"/>
      <c r="B82" s="143">
        <v>32</v>
      </c>
      <c r="C82" s="144"/>
      <c r="D82" s="194" t="s">
        <v>20</v>
      </c>
      <c r="E82" s="90">
        <f t="shared" si="7"/>
        <v>0</v>
      </c>
      <c r="F82" s="91">
        <f>F83+F85</f>
        <v>0</v>
      </c>
      <c r="G82" s="91">
        <f>G83</f>
        <v>0</v>
      </c>
      <c r="H82" s="91">
        <f>H83</f>
        <v>0</v>
      </c>
    </row>
    <row r="83" spans="1:8" ht="30" customHeight="1" x14ac:dyDescent="0.25">
      <c r="A83" s="142"/>
      <c r="B83" s="143">
        <v>323</v>
      </c>
      <c r="C83" s="144"/>
      <c r="D83" s="194" t="s">
        <v>126</v>
      </c>
      <c r="E83" s="90">
        <f t="shared" si="7"/>
        <v>0</v>
      </c>
      <c r="F83" s="91">
        <f>F84</f>
        <v>0</v>
      </c>
      <c r="G83" s="91">
        <f>G84</f>
        <v>0</v>
      </c>
      <c r="H83" s="91">
        <f>H84</f>
        <v>0</v>
      </c>
    </row>
    <row r="84" spans="1:8" ht="15" customHeight="1" x14ac:dyDescent="0.25">
      <c r="A84" s="139"/>
      <c r="B84" s="140">
        <v>3237</v>
      </c>
      <c r="C84" s="141"/>
      <c r="D84" s="85" t="s">
        <v>157</v>
      </c>
      <c r="E84" s="64">
        <v>0</v>
      </c>
      <c r="F84" s="67">
        <v>0</v>
      </c>
      <c r="G84" s="67">
        <v>0</v>
      </c>
      <c r="H84" s="67">
        <v>0</v>
      </c>
    </row>
    <row r="85" spans="1:8" ht="15.75" customHeight="1" x14ac:dyDescent="0.25">
      <c r="A85" s="142"/>
      <c r="B85" s="143">
        <v>329</v>
      </c>
      <c r="C85" s="144"/>
      <c r="D85" s="194" t="s">
        <v>135</v>
      </c>
      <c r="E85" s="90">
        <f>E86</f>
        <v>0</v>
      </c>
      <c r="F85" s="91">
        <f>F86</f>
        <v>0</v>
      </c>
      <c r="G85" s="91">
        <f>G86</f>
        <v>0</v>
      </c>
      <c r="H85" s="91">
        <v>0</v>
      </c>
    </row>
    <row r="86" spans="1:8" ht="14.25" customHeight="1" x14ac:dyDescent="0.25">
      <c r="A86" s="139"/>
      <c r="B86" s="140">
        <v>3296</v>
      </c>
      <c r="C86" s="141"/>
      <c r="D86" s="85" t="s">
        <v>158</v>
      </c>
      <c r="E86" s="64">
        <v>0</v>
      </c>
      <c r="F86" s="67">
        <v>0</v>
      </c>
      <c r="G86" s="67">
        <v>0</v>
      </c>
      <c r="H86" s="67">
        <v>0</v>
      </c>
    </row>
    <row r="87" spans="1:8" ht="15.75" customHeight="1" x14ac:dyDescent="0.25">
      <c r="A87" s="256" t="s">
        <v>159</v>
      </c>
      <c r="B87" s="257"/>
      <c r="C87" s="258"/>
      <c r="D87" s="188" t="s">
        <v>160</v>
      </c>
      <c r="E87" s="86">
        <f t="shared" ref="E87:G90" si="8">E88</f>
        <v>3711.9900000000002</v>
      </c>
      <c r="F87" s="87">
        <f t="shared" si="8"/>
        <v>3000</v>
      </c>
      <c r="G87" s="87">
        <f t="shared" si="8"/>
        <v>0</v>
      </c>
      <c r="H87" s="87">
        <f>H90</f>
        <v>0</v>
      </c>
    </row>
    <row r="88" spans="1:8" ht="15.75" customHeight="1" x14ac:dyDescent="0.25">
      <c r="A88" s="256" t="s">
        <v>161</v>
      </c>
      <c r="B88" s="257"/>
      <c r="C88" s="258"/>
      <c r="D88" s="188" t="s">
        <v>82</v>
      </c>
      <c r="E88" s="86">
        <f t="shared" si="8"/>
        <v>3711.9900000000002</v>
      </c>
      <c r="F88" s="87">
        <f t="shared" si="8"/>
        <v>3000</v>
      </c>
      <c r="G88" s="87">
        <f t="shared" si="8"/>
        <v>0</v>
      </c>
      <c r="H88" s="87">
        <v>0</v>
      </c>
    </row>
    <row r="89" spans="1:8" ht="15.75" customHeight="1" x14ac:dyDescent="0.25">
      <c r="A89" s="173"/>
      <c r="B89" s="174">
        <v>3</v>
      </c>
      <c r="C89" s="175"/>
      <c r="D89" s="188" t="s">
        <v>97</v>
      </c>
      <c r="E89" s="86">
        <f t="shared" si="8"/>
        <v>3711.9900000000002</v>
      </c>
      <c r="F89" s="87">
        <f t="shared" si="8"/>
        <v>3000</v>
      </c>
      <c r="G89" s="87">
        <f t="shared" si="8"/>
        <v>0</v>
      </c>
      <c r="H89" s="87">
        <v>0</v>
      </c>
    </row>
    <row r="90" spans="1:8" ht="15.75" customHeight="1" x14ac:dyDescent="0.25">
      <c r="A90" s="179"/>
      <c r="B90" s="180">
        <v>32</v>
      </c>
      <c r="C90" s="181"/>
      <c r="D90" s="194" t="s">
        <v>20</v>
      </c>
      <c r="E90" s="90">
        <f t="shared" si="8"/>
        <v>3711.9900000000002</v>
      </c>
      <c r="F90" s="91">
        <f t="shared" si="8"/>
        <v>3000</v>
      </c>
      <c r="G90" s="91">
        <f t="shared" si="8"/>
        <v>0</v>
      </c>
      <c r="H90" s="91">
        <v>0</v>
      </c>
    </row>
    <row r="91" spans="1:8" ht="27.75" customHeight="1" x14ac:dyDescent="0.25">
      <c r="A91" s="190"/>
      <c r="B91" s="191">
        <v>329</v>
      </c>
      <c r="C91" s="192"/>
      <c r="D91" s="95" t="s">
        <v>163</v>
      </c>
      <c r="E91" s="96">
        <f>E92+E93</f>
        <v>3711.9900000000002</v>
      </c>
      <c r="F91" s="97">
        <f>F92+F93</f>
        <v>3000</v>
      </c>
      <c r="G91" s="97">
        <f>G92+G93</f>
        <v>0</v>
      </c>
      <c r="H91" s="97">
        <v>0</v>
      </c>
    </row>
    <row r="92" spans="1:8" ht="15.75" customHeight="1" x14ac:dyDescent="0.25">
      <c r="A92" s="176"/>
      <c r="B92" s="177">
        <v>3291</v>
      </c>
      <c r="C92" s="178"/>
      <c r="D92" s="85" t="s">
        <v>162</v>
      </c>
      <c r="E92" s="64">
        <v>762.15</v>
      </c>
      <c r="F92" s="67">
        <v>0</v>
      </c>
      <c r="G92" s="67">
        <v>0</v>
      </c>
      <c r="H92" s="67">
        <v>0</v>
      </c>
    </row>
    <row r="93" spans="1:8" ht="17.25" customHeight="1" x14ac:dyDescent="0.25">
      <c r="A93" s="176"/>
      <c r="B93" s="177">
        <v>3299</v>
      </c>
      <c r="C93" s="178"/>
      <c r="D93" s="85" t="s">
        <v>135</v>
      </c>
      <c r="E93" s="64">
        <v>2949.84</v>
      </c>
      <c r="F93" s="67">
        <v>3000</v>
      </c>
      <c r="G93" s="67">
        <v>0</v>
      </c>
      <c r="H93" s="67">
        <v>0</v>
      </c>
    </row>
    <row r="94" spans="1:8" ht="15.75" customHeight="1" x14ac:dyDescent="0.25">
      <c r="A94" s="298" t="s">
        <v>304</v>
      </c>
      <c r="B94" s="299"/>
      <c r="C94" s="300"/>
      <c r="D94" s="108" t="s">
        <v>305</v>
      </c>
      <c r="E94" s="109">
        <f>E95</f>
        <v>0</v>
      </c>
      <c r="F94" s="110">
        <f>F95</f>
        <v>0</v>
      </c>
      <c r="G94" s="110">
        <f>G95</f>
        <v>0</v>
      </c>
      <c r="H94" s="110">
        <f>H95</f>
        <v>348</v>
      </c>
    </row>
    <row r="95" spans="1:8" ht="15.75" customHeight="1" x14ac:dyDescent="0.25">
      <c r="A95" s="298" t="s">
        <v>156</v>
      </c>
      <c r="B95" s="299"/>
      <c r="C95" s="300"/>
      <c r="D95" s="108" t="s">
        <v>82</v>
      </c>
      <c r="E95" s="109">
        <f>E96</f>
        <v>0</v>
      </c>
      <c r="F95" s="110">
        <f>F96</f>
        <v>0</v>
      </c>
      <c r="G95" s="110">
        <f>G96</f>
        <v>0</v>
      </c>
      <c r="H95" s="110">
        <f>H96</f>
        <v>348</v>
      </c>
    </row>
    <row r="96" spans="1:8" ht="15.75" customHeight="1" x14ac:dyDescent="0.25">
      <c r="A96" s="298">
        <v>3</v>
      </c>
      <c r="B96" s="299"/>
      <c r="C96" s="300"/>
      <c r="D96" s="304" t="s">
        <v>97</v>
      </c>
      <c r="E96" s="109">
        <f>E97</f>
        <v>0</v>
      </c>
      <c r="F96" s="110">
        <f>F97</f>
        <v>0</v>
      </c>
      <c r="G96" s="110">
        <f>G97</f>
        <v>0</v>
      </c>
      <c r="H96" s="110">
        <f>H97</f>
        <v>348</v>
      </c>
    </row>
    <row r="97" spans="1:8" ht="15.75" customHeight="1" x14ac:dyDescent="0.25">
      <c r="A97" s="301">
        <v>32</v>
      </c>
      <c r="B97" s="302"/>
      <c r="C97" s="303"/>
      <c r="D97" s="194" t="s">
        <v>20</v>
      </c>
      <c r="E97" s="90">
        <f>E98</f>
        <v>0</v>
      </c>
      <c r="F97" s="91">
        <f>F98</f>
        <v>0</v>
      </c>
      <c r="G97" s="91">
        <f>G98</f>
        <v>0</v>
      </c>
      <c r="H97" s="91">
        <f>H98</f>
        <v>348</v>
      </c>
    </row>
    <row r="98" spans="1:8" ht="26.25" customHeight="1" x14ac:dyDescent="0.25">
      <c r="A98" s="301">
        <v>329</v>
      </c>
      <c r="B98" s="302"/>
      <c r="C98" s="303"/>
      <c r="D98" s="194" t="s">
        <v>306</v>
      </c>
      <c r="E98" s="90">
        <f>F96</f>
        <v>0</v>
      </c>
      <c r="F98" s="91">
        <f>F99</f>
        <v>0</v>
      </c>
      <c r="G98" s="91">
        <f>G99</f>
        <v>0</v>
      </c>
      <c r="H98" s="91">
        <f>H99</f>
        <v>348</v>
      </c>
    </row>
    <row r="99" spans="1:8" ht="29.25" customHeight="1" x14ac:dyDescent="0.25">
      <c r="A99" s="295">
        <v>3299</v>
      </c>
      <c r="B99" s="296"/>
      <c r="C99" s="297"/>
      <c r="D99" s="85" t="s">
        <v>135</v>
      </c>
      <c r="E99" s="64">
        <v>0</v>
      </c>
      <c r="F99" s="67">
        <v>0</v>
      </c>
      <c r="G99" s="67">
        <v>0</v>
      </c>
      <c r="H99" s="67">
        <v>348</v>
      </c>
    </row>
    <row r="100" spans="1:8" ht="13.5" customHeight="1" x14ac:dyDescent="0.25">
      <c r="A100" s="256" t="s">
        <v>164</v>
      </c>
      <c r="B100" s="257"/>
      <c r="C100" s="258"/>
      <c r="D100" s="188" t="s">
        <v>165</v>
      </c>
      <c r="E100" s="86">
        <f t="shared" ref="E100:G104" si="9">E101</f>
        <v>100</v>
      </c>
      <c r="F100" s="87">
        <f t="shared" si="9"/>
        <v>0</v>
      </c>
      <c r="G100" s="87">
        <f t="shared" si="9"/>
        <v>0</v>
      </c>
      <c r="H100" s="87">
        <f>H103</f>
        <v>0</v>
      </c>
    </row>
    <row r="101" spans="1:8" ht="13.5" customHeight="1" x14ac:dyDescent="0.25">
      <c r="A101" s="256" t="s">
        <v>156</v>
      </c>
      <c r="B101" s="257"/>
      <c r="C101" s="258"/>
      <c r="D101" s="188" t="s">
        <v>82</v>
      </c>
      <c r="E101" s="86">
        <f t="shared" si="9"/>
        <v>100</v>
      </c>
      <c r="F101" s="87">
        <f t="shared" si="9"/>
        <v>0</v>
      </c>
      <c r="G101" s="87">
        <f t="shared" si="9"/>
        <v>0</v>
      </c>
      <c r="H101" s="87">
        <v>0</v>
      </c>
    </row>
    <row r="102" spans="1:8" ht="13.5" customHeight="1" x14ac:dyDescent="0.25">
      <c r="A102" s="173"/>
      <c r="B102" s="174">
        <v>3</v>
      </c>
      <c r="C102" s="175"/>
      <c r="D102" s="188" t="s">
        <v>97</v>
      </c>
      <c r="E102" s="86">
        <f t="shared" si="9"/>
        <v>100</v>
      </c>
      <c r="F102" s="87">
        <f t="shared" si="9"/>
        <v>0</v>
      </c>
      <c r="G102" s="87">
        <f t="shared" si="9"/>
        <v>0</v>
      </c>
      <c r="H102" s="87">
        <v>0</v>
      </c>
    </row>
    <row r="103" spans="1:8" ht="13.5" customHeight="1" x14ac:dyDescent="0.25">
      <c r="A103" s="179"/>
      <c r="B103" s="180">
        <v>32</v>
      </c>
      <c r="C103" s="181"/>
      <c r="D103" s="194" t="s">
        <v>20</v>
      </c>
      <c r="E103" s="90">
        <f t="shared" si="9"/>
        <v>100</v>
      </c>
      <c r="F103" s="91">
        <f t="shared" si="9"/>
        <v>0</v>
      </c>
      <c r="G103" s="91">
        <f t="shared" si="9"/>
        <v>0</v>
      </c>
      <c r="H103" s="91">
        <v>0</v>
      </c>
    </row>
    <row r="104" spans="1:8" ht="15.75" customHeight="1" x14ac:dyDescent="0.25">
      <c r="A104" s="179"/>
      <c r="B104" s="180">
        <v>323</v>
      </c>
      <c r="C104" s="181"/>
      <c r="D104" s="194" t="s">
        <v>126</v>
      </c>
      <c r="E104" s="90">
        <f t="shared" si="9"/>
        <v>100</v>
      </c>
      <c r="F104" s="91">
        <f t="shared" si="9"/>
        <v>0</v>
      </c>
      <c r="G104" s="91">
        <f t="shared" si="9"/>
        <v>0</v>
      </c>
      <c r="H104" s="91">
        <v>0</v>
      </c>
    </row>
    <row r="105" spans="1:8" ht="29.25" customHeight="1" x14ac:dyDescent="0.25">
      <c r="A105" s="176"/>
      <c r="B105" s="177">
        <v>3237</v>
      </c>
      <c r="C105" s="178"/>
      <c r="D105" s="85" t="s">
        <v>157</v>
      </c>
      <c r="E105" s="64">
        <v>100</v>
      </c>
      <c r="F105" s="67">
        <v>0</v>
      </c>
      <c r="G105" s="67">
        <v>0</v>
      </c>
      <c r="H105" s="67">
        <v>0</v>
      </c>
    </row>
    <row r="106" spans="1:8" ht="29.25" customHeight="1" x14ac:dyDescent="0.25">
      <c r="A106" s="256" t="s">
        <v>166</v>
      </c>
      <c r="B106" s="257"/>
      <c r="C106" s="258"/>
      <c r="D106" s="188" t="s">
        <v>167</v>
      </c>
      <c r="E106" s="86">
        <f t="shared" ref="E106:G110" si="10">E107</f>
        <v>530.88</v>
      </c>
      <c r="F106" s="87">
        <f t="shared" si="10"/>
        <v>530.89</v>
      </c>
      <c r="G106" s="87">
        <f t="shared" si="10"/>
        <v>531</v>
      </c>
      <c r="H106" s="87">
        <f>H109</f>
        <v>531</v>
      </c>
    </row>
    <row r="107" spans="1:8" ht="17.25" customHeight="1" x14ac:dyDescent="0.25">
      <c r="A107" s="256" t="s">
        <v>156</v>
      </c>
      <c r="B107" s="257"/>
      <c r="C107" s="258"/>
      <c r="D107" s="188" t="s">
        <v>82</v>
      </c>
      <c r="E107" s="86">
        <f t="shared" si="10"/>
        <v>530.88</v>
      </c>
      <c r="F107" s="87">
        <f t="shared" si="10"/>
        <v>530.89</v>
      </c>
      <c r="G107" s="87">
        <f t="shared" si="10"/>
        <v>531</v>
      </c>
      <c r="H107" s="87">
        <f>H108</f>
        <v>531</v>
      </c>
    </row>
    <row r="108" spans="1:8" ht="15.75" customHeight="1" x14ac:dyDescent="0.25">
      <c r="A108" s="173"/>
      <c r="B108" s="174">
        <v>3</v>
      </c>
      <c r="C108" s="175"/>
      <c r="D108" s="188" t="s">
        <v>97</v>
      </c>
      <c r="E108" s="86">
        <f t="shared" si="10"/>
        <v>530.88</v>
      </c>
      <c r="F108" s="87">
        <f t="shared" si="10"/>
        <v>530.89</v>
      </c>
      <c r="G108" s="87">
        <f t="shared" si="10"/>
        <v>531</v>
      </c>
      <c r="H108" s="87">
        <f>H109</f>
        <v>531</v>
      </c>
    </row>
    <row r="109" spans="1:8" ht="15.75" customHeight="1" x14ac:dyDescent="0.25">
      <c r="A109" s="179"/>
      <c r="B109" s="180">
        <v>32</v>
      </c>
      <c r="C109" s="181"/>
      <c r="D109" s="194" t="s">
        <v>20</v>
      </c>
      <c r="E109" s="90">
        <f t="shared" si="10"/>
        <v>530.88</v>
      </c>
      <c r="F109" s="91">
        <f t="shared" si="10"/>
        <v>530.89</v>
      </c>
      <c r="G109" s="91">
        <f t="shared" si="10"/>
        <v>531</v>
      </c>
      <c r="H109" s="91">
        <v>531</v>
      </c>
    </row>
    <row r="110" spans="1:8" ht="17.25" customHeight="1" x14ac:dyDescent="0.25">
      <c r="A110" s="179"/>
      <c r="B110" s="180">
        <v>323</v>
      </c>
      <c r="C110" s="181"/>
      <c r="D110" s="194" t="s">
        <v>126</v>
      </c>
      <c r="E110" s="90">
        <f t="shared" si="10"/>
        <v>530.88</v>
      </c>
      <c r="F110" s="91">
        <f t="shared" si="10"/>
        <v>530.89</v>
      </c>
      <c r="G110" s="91">
        <f t="shared" si="10"/>
        <v>531</v>
      </c>
      <c r="H110" s="91">
        <f>H111</f>
        <v>531</v>
      </c>
    </row>
    <row r="111" spans="1:8" ht="15.75" customHeight="1" x14ac:dyDescent="0.25">
      <c r="A111" s="176"/>
      <c r="B111" s="177">
        <v>3237</v>
      </c>
      <c r="C111" s="178"/>
      <c r="D111" s="85" t="s">
        <v>168</v>
      </c>
      <c r="E111" s="64">
        <v>530.88</v>
      </c>
      <c r="F111" s="67">
        <v>530.89</v>
      </c>
      <c r="G111" s="67">
        <v>531</v>
      </c>
      <c r="H111" s="67">
        <v>531</v>
      </c>
    </row>
    <row r="112" spans="1:8" ht="15.75" customHeight="1" x14ac:dyDescent="0.25">
      <c r="A112" s="256" t="s">
        <v>241</v>
      </c>
      <c r="B112" s="257"/>
      <c r="C112" s="258"/>
      <c r="D112" s="188" t="s">
        <v>242</v>
      </c>
      <c r="E112" s="86">
        <f t="shared" ref="E112:G113" si="11">E113</f>
        <v>24404.149999999998</v>
      </c>
      <c r="F112" s="87">
        <f t="shared" si="11"/>
        <v>10364.27</v>
      </c>
      <c r="G112" s="87">
        <f t="shared" si="11"/>
        <v>0</v>
      </c>
      <c r="H112" s="87">
        <f>H115+H122</f>
        <v>0</v>
      </c>
    </row>
    <row r="113" spans="1:8" ht="15.75" customHeight="1" x14ac:dyDescent="0.25">
      <c r="A113" s="256" t="s">
        <v>156</v>
      </c>
      <c r="B113" s="257"/>
      <c r="C113" s="258"/>
      <c r="D113" s="188" t="s">
        <v>82</v>
      </c>
      <c r="E113" s="86">
        <f t="shared" si="11"/>
        <v>24404.149999999998</v>
      </c>
      <c r="F113" s="87">
        <f t="shared" si="11"/>
        <v>10364.27</v>
      </c>
      <c r="G113" s="87">
        <f t="shared" si="11"/>
        <v>0</v>
      </c>
      <c r="H113" s="87">
        <v>0</v>
      </c>
    </row>
    <row r="114" spans="1:8" ht="15.75" customHeight="1" x14ac:dyDescent="0.25">
      <c r="A114" s="173"/>
      <c r="B114" s="174">
        <v>3</v>
      </c>
      <c r="C114" s="175"/>
      <c r="D114" s="188" t="s">
        <v>97</v>
      </c>
      <c r="E114" s="86">
        <f>E115+E122</f>
        <v>24404.149999999998</v>
      </c>
      <c r="F114" s="87">
        <f>F115+F122</f>
        <v>10364.27</v>
      </c>
      <c r="G114" s="87">
        <f>G115</f>
        <v>0</v>
      </c>
      <c r="H114" s="87">
        <v>0</v>
      </c>
    </row>
    <row r="115" spans="1:8" ht="15.75" customHeight="1" x14ac:dyDescent="0.25">
      <c r="A115" s="179"/>
      <c r="B115" s="180">
        <v>31</v>
      </c>
      <c r="C115" s="181"/>
      <c r="D115" s="194" t="s">
        <v>10</v>
      </c>
      <c r="E115" s="90">
        <f>E116+E118+E120</f>
        <v>22547.219999999998</v>
      </c>
      <c r="F115" s="91">
        <f>F116+F118+F120</f>
        <v>8905</v>
      </c>
      <c r="G115" s="91">
        <f>G116</f>
        <v>0</v>
      </c>
      <c r="H115" s="91">
        <v>0</v>
      </c>
    </row>
    <row r="116" spans="1:8" ht="15.75" customHeight="1" x14ac:dyDescent="0.25">
      <c r="A116" s="179"/>
      <c r="B116" s="180">
        <v>311</v>
      </c>
      <c r="C116" s="181"/>
      <c r="D116" s="194" t="s">
        <v>214</v>
      </c>
      <c r="E116" s="90">
        <f>E117</f>
        <v>18323.78</v>
      </c>
      <c r="F116" s="91">
        <f>F117</f>
        <v>7000</v>
      </c>
      <c r="G116" s="91">
        <f>G117</f>
        <v>0</v>
      </c>
      <c r="H116" s="91">
        <v>0</v>
      </c>
    </row>
    <row r="117" spans="1:8" ht="15.75" customHeight="1" x14ac:dyDescent="0.25">
      <c r="A117" s="176"/>
      <c r="B117" s="177">
        <v>3111</v>
      </c>
      <c r="C117" s="178"/>
      <c r="D117" s="85" t="s">
        <v>215</v>
      </c>
      <c r="E117" s="64">
        <v>18323.78</v>
      </c>
      <c r="F117" s="67">
        <v>7000</v>
      </c>
      <c r="G117" s="67">
        <v>0</v>
      </c>
      <c r="H117" s="67">
        <v>0</v>
      </c>
    </row>
    <row r="118" spans="1:8" ht="15.75" customHeight="1" x14ac:dyDescent="0.25">
      <c r="A118" s="179"/>
      <c r="B118" s="180">
        <v>312</v>
      </c>
      <c r="C118" s="181"/>
      <c r="D118" s="194" t="s">
        <v>218</v>
      </c>
      <c r="E118" s="90">
        <f>E119</f>
        <v>1200</v>
      </c>
      <c r="F118" s="91">
        <f>F119</f>
        <v>750</v>
      </c>
      <c r="G118" s="91">
        <f>G119</f>
        <v>0</v>
      </c>
      <c r="H118" s="91">
        <v>0</v>
      </c>
    </row>
    <row r="119" spans="1:8" ht="15.75" customHeight="1" x14ac:dyDescent="0.25">
      <c r="A119" s="176"/>
      <c r="B119" s="177">
        <v>3121</v>
      </c>
      <c r="C119" s="178"/>
      <c r="D119" s="85" t="s">
        <v>218</v>
      </c>
      <c r="E119" s="64">
        <v>1200</v>
      </c>
      <c r="F119" s="67">
        <v>750</v>
      </c>
      <c r="G119" s="67">
        <v>0</v>
      </c>
      <c r="H119" s="67">
        <v>0</v>
      </c>
    </row>
    <row r="120" spans="1:8" ht="15.75" customHeight="1" x14ac:dyDescent="0.25">
      <c r="A120" s="179"/>
      <c r="B120" s="180">
        <v>313</v>
      </c>
      <c r="C120" s="181"/>
      <c r="D120" s="194" t="s">
        <v>219</v>
      </c>
      <c r="E120" s="90">
        <f>E121</f>
        <v>3023.44</v>
      </c>
      <c r="F120" s="91">
        <f>F121</f>
        <v>1155</v>
      </c>
      <c r="G120" s="91">
        <f>G121</f>
        <v>0</v>
      </c>
      <c r="H120" s="91">
        <v>0</v>
      </c>
    </row>
    <row r="121" spans="1:8" ht="15.75" customHeight="1" x14ac:dyDescent="0.25">
      <c r="A121" s="176"/>
      <c r="B121" s="177">
        <v>3132</v>
      </c>
      <c r="C121" s="178"/>
      <c r="D121" s="85" t="s">
        <v>243</v>
      </c>
      <c r="E121" s="64">
        <v>3023.44</v>
      </c>
      <c r="F121" s="67">
        <v>1155</v>
      </c>
      <c r="G121" s="67">
        <v>0</v>
      </c>
      <c r="H121" s="67">
        <v>0</v>
      </c>
    </row>
    <row r="122" spans="1:8" ht="15.75" customHeight="1" x14ac:dyDescent="0.25">
      <c r="A122" s="179"/>
      <c r="B122" s="180">
        <v>32</v>
      </c>
      <c r="C122" s="181"/>
      <c r="D122" s="194" t="s">
        <v>20</v>
      </c>
      <c r="E122" s="90">
        <f>E123</f>
        <v>1856.93</v>
      </c>
      <c r="F122" s="91">
        <f>F123</f>
        <v>1459.27</v>
      </c>
      <c r="G122" s="91">
        <f>G123</f>
        <v>0</v>
      </c>
      <c r="H122" s="91">
        <v>0</v>
      </c>
    </row>
    <row r="123" spans="1:8" ht="15.75" customHeight="1" x14ac:dyDescent="0.25">
      <c r="A123" s="179"/>
      <c r="B123" s="180">
        <v>321</v>
      </c>
      <c r="C123" s="181"/>
      <c r="D123" s="194" t="s">
        <v>244</v>
      </c>
      <c r="E123" s="90">
        <f>E124+E125</f>
        <v>1856.93</v>
      </c>
      <c r="F123" s="91">
        <f>F124+F125</f>
        <v>1459.27</v>
      </c>
      <c r="G123" s="91">
        <f>G124+G125</f>
        <v>0</v>
      </c>
      <c r="H123" s="91">
        <v>0</v>
      </c>
    </row>
    <row r="124" spans="1:8" ht="15.75" customHeight="1" x14ac:dyDescent="0.25">
      <c r="A124" s="176"/>
      <c r="B124" s="177">
        <v>3211</v>
      </c>
      <c r="C124" s="178"/>
      <c r="D124" s="85" t="s">
        <v>118</v>
      </c>
      <c r="E124" s="64">
        <v>106.2</v>
      </c>
      <c r="F124" s="67">
        <v>159.27000000000001</v>
      </c>
      <c r="G124" s="67">
        <v>0</v>
      </c>
      <c r="H124" s="67">
        <v>0</v>
      </c>
    </row>
    <row r="125" spans="1:8" ht="15.75" customHeight="1" x14ac:dyDescent="0.25">
      <c r="A125" s="176"/>
      <c r="B125" s="177">
        <v>3212</v>
      </c>
      <c r="C125" s="178"/>
      <c r="D125" s="85" t="s">
        <v>222</v>
      </c>
      <c r="E125" s="64">
        <v>1750.73</v>
      </c>
      <c r="F125" s="67">
        <v>1300</v>
      </c>
      <c r="G125" s="67">
        <v>0</v>
      </c>
      <c r="H125" s="67">
        <v>0</v>
      </c>
    </row>
    <row r="126" spans="1:8" ht="15.75" customHeight="1" x14ac:dyDescent="0.25">
      <c r="A126" s="256" t="s">
        <v>255</v>
      </c>
      <c r="B126" s="257"/>
      <c r="C126" s="258"/>
      <c r="D126" s="188" t="s">
        <v>245</v>
      </c>
      <c r="E126" s="86">
        <f t="shared" ref="E126:G127" si="12">E127</f>
        <v>7486.57</v>
      </c>
      <c r="F126" s="87">
        <f t="shared" si="12"/>
        <v>10347.84</v>
      </c>
      <c r="G126" s="87">
        <f t="shared" si="12"/>
        <v>49500</v>
      </c>
      <c r="H126" s="87">
        <f>H127+H140+H153</f>
        <v>54374.83</v>
      </c>
    </row>
    <row r="127" spans="1:8" ht="15.75" customHeight="1" x14ac:dyDescent="0.25">
      <c r="A127" s="256" t="s">
        <v>156</v>
      </c>
      <c r="B127" s="257"/>
      <c r="C127" s="258"/>
      <c r="D127" s="188" t="s">
        <v>82</v>
      </c>
      <c r="E127" s="86">
        <f t="shared" si="12"/>
        <v>7486.57</v>
      </c>
      <c r="F127" s="87">
        <f t="shared" si="12"/>
        <v>10347.84</v>
      </c>
      <c r="G127" s="87">
        <f t="shared" si="12"/>
        <v>49500</v>
      </c>
      <c r="H127" s="87">
        <f>H128</f>
        <v>12915.47</v>
      </c>
    </row>
    <row r="128" spans="1:8" ht="15.75" customHeight="1" x14ac:dyDescent="0.25">
      <c r="A128" s="173"/>
      <c r="B128" s="174">
        <v>3</v>
      </c>
      <c r="C128" s="175"/>
      <c r="D128" s="188" t="s">
        <v>97</v>
      </c>
      <c r="E128" s="86">
        <f>E129+E136</f>
        <v>7486.57</v>
      </c>
      <c r="F128" s="87">
        <f>F129+F136</f>
        <v>10347.84</v>
      </c>
      <c r="G128" s="87">
        <f>G129+G136</f>
        <v>49500</v>
      </c>
      <c r="H128" s="87">
        <f>H129+H136</f>
        <v>12915.47</v>
      </c>
    </row>
    <row r="129" spans="1:8" ht="15.75" customHeight="1" x14ac:dyDescent="0.25">
      <c r="A129" s="179"/>
      <c r="B129" s="180">
        <v>31</v>
      </c>
      <c r="C129" s="181"/>
      <c r="D129" s="194" t="s">
        <v>10</v>
      </c>
      <c r="E129" s="90">
        <f>E130+E132+E134</f>
        <v>6964.88</v>
      </c>
      <c r="F129" s="91">
        <f>F130+F132+F134</f>
        <v>8905</v>
      </c>
      <c r="G129" s="91">
        <f>G130+G132+G134</f>
        <v>45300</v>
      </c>
      <c r="H129" s="91">
        <f>H130+H132+H134</f>
        <v>12299.34</v>
      </c>
    </row>
    <row r="130" spans="1:8" ht="15.75" customHeight="1" x14ac:dyDescent="0.25">
      <c r="A130" s="179"/>
      <c r="B130" s="180">
        <v>311</v>
      </c>
      <c r="C130" s="181"/>
      <c r="D130" s="194" t="s">
        <v>214</v>
      </c>
      <c r="E130" s="90">
        <f>E131</f>
        <v>4862.55</v>
      </c>
      <c r="F130" s="91">
        <f>F131</f>
        <v>7000</v>
      </c>
      <c r="G130" s="91">
        <f>G131</f>
        <v>35031</v>
      </c>
      <c r="H130" s="91">
        <f>H131</f>
        <v>10111.01</v>
      </c>
    </row>
    <row r="131" spans="1:8" ht="15.75" customHeight="1" x14ac:dyDescent="0.25">
      <c r="A131" s="176"/>
      <c r="B131" s="177">
        <v>3111</v>
      </c>
      <c r="C131" s="178"/>
      <c r="D131" s="85" t="s">
        <v>215</v>
      </c>
      <c r="E131" s="64">
        <v>4862.55</v>
      </c>
      <c r="F131" s="67">
        <v>7000</v>
      </c>
      <c r="G131" s="67">
        <v>35031</v>
      </c>
      <c r="H131" s="67">
        <v>10111.01</v>
      </c>
    </row>
    <row r="132" spans="1:8" ht="15.75" customHeight="1" x14ac:dyDescent="0.25">
      <c r="A132" s="179"/>
      <c r="B132" s="180">
        <v>312</v>
      </c>
      <c r="C132" s="181"/>
      <c r="D132" s="194" t="s">
        <v>218</v>
      </c>
      <c r="E132" s="90">
        <f>E133</f>
        <v>1300</v>
      </c>
      <c r="F132" s="91">
        <f>F133</f>
        <v>750</v>
      </c>
      <c r="G132" s="91">
        <f>G133</f>
        <v>6269</v>
      </c>
      <c r="H132" s="91">
        <f>H133</f>
        <v>520</v>
      </c>
    </row>
    <row r="133" spans="1:8" ht="15.75" customHeight="1" x14ac:dyDescent="0.25">
      <c r="A133" s="176"/>
      <c r="B133" s="177">
        <v>3121</v>
      </c>
      <c r="C133" s="178"/>
      <c r="D133" s="85" t="s">
        <v>218</v>
      </c>
      <c r="E133" s="64">
        <v>1300</v>
      </c>
      <c r="F133" s="67">
        <v>750</v>
      </c>
      <c r="G133" s="67">
        <v>6269</v>
      </c>
      <c r="H133" s="67">
        <v>520</v>
      </c>
    </row>
    <row r="134" spans="1:8" ht="15.75" customHeight="1" x14ac:dyDescent="0.25">
      <c r="A134" s="179"/>
      <c r="B134" s="180">
        <v>313</v>
      </c>
      <c r="C134" s="181"/>
      <c r="D134" s="194" t="s">
        <v>219</v>
      </c>
      <c r="E134" s="90">
        <f>E135</f>
        <v>802.33</v>
      </c>
      <c r="F134" s="91">
        <f>F135</f>
        <v>1155</v>
      </c>
      <c r="G134" s="91">
        <f>G135</f>
        <v>4000</v>
      </c>
      <c r="H134" s="91">
        <f>H135</f>
        <v>1668.33</v>
      </c>
    </row>
    <row r="135" spans="1:8" ht="15.75" customHeight="1" x14ac:dyDescent="0.25">
      <c r="A135" s="176"/>
      <c r="B135" s="177">
        <v>3132</v>
      </c>
      <c r="C135" s="178"/>
      <c r="D135" s="102" t="s">
        <v>246</v>
      </c>
      <c r="E135" s="64">
        <v>802.33</v>
      </c>
      <c r="F135" s="67">
        <v>1155</v>
      </c>
      <c r="G135" s="67">
        <v>4000</v>
      </c>
      <c r="H135" s="67">
        <v>1668.33</v>
      </c>
    </row>
    <row r="136" spans="1:8" ht="15.75" customHeight="1" x14ac:dyDescent="0.25">
      <c r="A136" s="190"/>
      <c r="B136" s="191">
        <v>32</v>
      </c>
      <c r="C136" s="192"/>
      <c r="D136" s="95" t="s">
        <v>20</v>
      </c>
      <c r="E136" s="96">
        <f>E137</f>
        <v>521.68999999999994</v>
      </c>
      <c r="F136" s="97">
        <f>F137</f>
        <v>1442.84</v>
      </c>
      <c r="G136" s="97">
        <f>G137</f>
        <v>4200</v>
      </c>
      <c r="H136" s="97">
        <f>H137</f>
        <v>616.13</v>
      </c>
    </row>
    <row r="137" spans="1:8" ht="15.75" customHeight="1" x14ac:dyDescent="0.25">
      <c r="A137" s="190"/>
      <c r="B137" s="191">
        <v>321</v>
      </c>
      <c r="C137" s="192"/>
      <c r="D137" s="95" t="s">
        <v>196</v>
      </c>
      <c r="E137" s="96">
        <f>E138+E139</f>
        <v>521.68999999999994</v>
      </c>
      <c r="F137" s="97">
        <f>F138+F139</f>
        <v>1442.84</v>
      </c>
      <c r="G137" s="97">
        <f>G138+G139</f>
        <v>4200</v>
      </c>
      <c r="H137" s="97">
        <f>H138+H139</f>
        <v>616.13</v>
      </c>
    </row>
    <row r="138" spans="1:8" ht="15.75" customHeight="1" x14ac:dyDescent="0.25">
      <c r="A138" s="176"/>
      <c r="B138" s="177">
        <v>3211</v>
      </c>
      <c r="C138" s="178"/>
      <c r="D138" s="85" t="s">
        <v>118</v>
      </c>
      <c r="E138" s="64">
        <v>26.55</v>
      </c>
      <c r="F138" s="67">
        <v>159.27000000000001</v>
      </c>
      <c r="G138" s="67">
        <v>1000</v>
      </c>
      <c r="H138" s="67">
        <v>31.2</v>
      </c>
    </row>
    <row r="139" spans="1:8" ht="15.75" customHeight="1" x14ac:dyDescent="0.25">
      <c r="A139" s="176"/>
      <c r="B139" s="177">
        <v>3212</v>
      </c>
      <c r="C139" s="178"/>
      <c r="D139" s="85" t="s">
        <v>222</v>
      </c>
      <c r="E139" s="64">
        <v>495.14</v>
      </c>
      <c r="F139" s="67">
        <v>1283.57</v>
      </c>
      <c r="G139" s="67">
        <v>3200</v>
      </c>
      <c r="H139" s="67">
        <v>584.92999999999995</v>
      </c>
    </row>
    <row r="140" spans="1:8" ht="15.75" customHeight="1" x14ac:dyDescent="0.25">
      <c r="A140" s="307" t="s">
        <v>307</v>
      </c>
      <c r="B140" s="308"/>
      <c r="C140" s="309"/>
      <c r="D140" s="188" t="s">
        <v>308</v>
      </c>
      <c r="E140" s="86">
        <f>E141</f>
        <v>0</v>
      </c>
      <c r="F140" s="87">
        <f>F141</f>
        <v>0</v>
      </c>
      <c r="G140" s="87">
        <f>G141</f>
        <v>0</v>
      </c>
      <c r="H140" s="87">
        <f>H141</f>
        <v>36759.360000000001</v>
      </c>
    </row>
    <row r="141" spans="1:8" ht="15.75" customHeight="1" x14ac:dyDescent="0.25">
      <c r="A141" s="307">
        <v>3</v>
      </c>
      <c r="B141" s="308"/>
      <c r="C141" s="309"/>
      <c r="D141" s="188" t="s">
        <v>97</v>
      </c>
      <c r="E141" s="86">
        <f>E142</f>
        <v>0</v>
      </c>
      <c r="F141" s="87">
        <f>F142</f>
        <v>0</v>
      </c>
      <c r="G141" s="87">
        <f>G142</f>
        <v>0</v>
      </c>
      <c r="H141" s="87">
        <f>H142+H149</f>
        <v>36759.360000000001</v>
      </c>
    </row>
    <row r="142" spans="1:8" ht="15.75" customHeight="1" x14ac:dyDescent="0.25">
      <c r="A142" s="307">
        <v>31</v>
      </c>
      <c r="B142" s="308"/>
      <c r="C142" s="309"/>
      <c r="D142" s="188" t="s">
        <v>10</v>
      </c>
      <c r="E142" s="86">
        <f>E143</f>
        <v>0</v>
      </c>
      <c r="F142" s="87">
        <f>F143</f>
        <v>0</v>
      </c>
      <c r="G142" s="87">
        <f>G143</f>
        <v>0</v>
      </c>
      <c r="H142" s="87">
        <f>H143+H145+H147</f>
        <v>35005.74</v>
      </c>
    </row>
    <row r="143" spans="1:8" ht="15.75" customHeight="1" x14ac:dyDescent="0.25">
      <c r="A143" s="301">
        <v>311</v>
      </c>
      <c r="B143" s="302"/>
      <c r="C143" s="303"/>
      <c r="D143" s="194" t="s">
        <v>214</v>
      </c>
      <c r="E143" s="90">
        <f>E144</f>
        <v>0</v>
      </c>
      <c r="F143" s="91">
        <f>F144</f>
        <v>0</v>
      </c>
      <c r="G143" s="91">
        <f>G144</f>
        <v>0</v>
      </c>
      <c r="H143" s="91">
        <f>H144</f>
        <v>28777.48</v>
      </c>
    </row>
    <row r="144" spans="1:8" ht="15.75" customHeight="1" x14ac:dyDescent="0.25">
      <c r="A144" s="253">
        <v>3111</v>
      </c>
      <c r="B144" s="305"/>
      <c r="C144" s="306"/>
      <c r="D144" s="85" t="s">
        <v>215</v>
      </c>
      <c r="E144" s="64">
        <v>0</v>
      </c>
      <c r="F144" s="67">
        <v>0</v>
      </c>
      <c r="G144" s="67">
        <v>0</v>
      </c>
      <c r="H144" s="67">
        <v>28777.48</v>
      </c>
    </row>
    <row r="145" spans="1:8" ht="15.75" customHeight="1" x14ac:dyDescent="0.25">
      <c r="A145" s="301">
        <v>312</v>
      </c>
      <c r="B145" s="302"/>
      <c r="C145" s="303"/>
      <c r="D145" s="194" t="s">
        <v>218</v>
      </c>
      <c r="E145" s="90">
        <f>E146</f>
        <v>0</v>
      </c>
      <c r="F145" s="91">
        <f>F146</f>
        <v>0</v>
      </c>
      <c r="G145" s="91">
        <f>G146</f>
        <v>0</v>
      </c>
      <c r="H145" s="91">
        <f>H146</f>
        <v>1480</v>
      </c>
    </row>
    <row r="146" spans="1:8" ht="15.75" customHeight="1" x14ac:dyDescent="0.25">
      <c r="A146" s="295">
        <v>3121</v>
      </c>
      <c r="B146" s="296"/>
      <c r="C146" s="297"/>
      <c r="D146" s="85" t="s">
        <v>218</v>
      </c>
      <c r="E146" s="64">
        <v>0</v>
      </c>
      <c r="F146" s="67">
        <v>0</v>
      </c>
      <c r="G146" s="67">
        <v>0</v>
      </c>
      <c r="H146" s="67">
        <v>1480</v>
      </c>
    </row>
    <row r="147" spans="1:8" ht="15.75" customHeight="1" x14ac:dyDescent="0.25">
      <c r="A147" s="301">
        <v>313</v>
      </c>
      <c r="B147" s="302"/>
      <c r="C147" s="303"/>
      <c r="D147" s="194" t="s">
        <v>219</v>
      </c>
      <c r="E147" s="90">
        <f>E148</f>
        <v>0</v>
      </c>
      <c r="F147" s="91">
        <f>F148</f>
        <v>0</v>
      </c>
      <c r="G147" s="91">
        <f>G148</f>
        <v>0</v>
      </c>
      <c r="H147" s="91">
        <f>H148</f>
        <v>4748.26</v>
      </c>
    </row>
    <row r="148" spans="1:8" ht="15.75" customHeight="1" x14ac:dyDescent="0.25">
      <c r="A148" s="295">
        <v>3132</v>
      </c>
      <c r="B148" s="296"/>
      <c r="C148" s="297"/>
      <c r="D148" s="85" t="s">
        <v>243</v>
      </c>
      <c r="E148" s="64">
        <v>0</v>
      </c>
      <c r="F148" s="67">
        <v>0</v>
      </c>
      <c r="G148" s="67">
        <v>0</v>
      </c>
      <c r="H148" s="67">
        <v>4748.26</v>
      </c>
    </row>
    <row r="149" spans="1:8" ht="15.75" customHeight="1" x14ac:dyDescent="0.25">
      <c r="A149" s="301">
        <v>32</v>
      </c>
      <c r="B149" s="302"/>
      <c r="C149" s="303"/>
      <c r="D149" s="194" t="s">
        <v>20</v>
      </c>
      <c r="E149" s="90">
        <f>E150</f>
        <v>0</v>
      </c>
      <c r="F149" s="91">
        <f>F150</f>
        <v>0</v>
      </c>
      <c r="G149" s="91">
        <f>G150</f>
        <v>0</v>
      </c>
      <c r="H149" s="91">
        <f>H150</f>
        <v>1753.62</v>
      </c>
    </row>
    <row r="150" spans="1:8" ht="15.75" customHeight="1" x14ac:dyDescent="0.25">
      <c r="A150" s="277">
        <v>321</v>
      </c>
      <c r="B150" s="310"/>
      <c r="C150" s="311"/>
      <c r="D150" s="194" t="s">
        <v>196</v>
      </c>
      <c r="E150" s="90">
        <f>E151</f>
        <v>0</v>
      </c>
      <c r="F150" s="91">
        <f>F151</f>
        <v>0</v>
      </c>
      <c r="G150" s="91">
        <f>G151</f>
        <v>0</v>
      </c>
      <c r="H150" s="91">
        <f>H151+H152</f>
        <v>1753.62</v>
      </c>
    </row>
    <row r="151" spans="1:8" ht="15.75" customHeight="1" x14ac:dyDescent="0.25">
      <c r="A151" s="295">
        <v>3211</v>
      </c>
      <c r="B151" s="296"/>
      <c r="C151" s="297"/>
      <c r="D151" s="85" t="s">
        <v>118</v>
      </c>
      <c r="E151" s="64">
        <v>0</v>
      </c>
      <c r="F151" s="67">
        <v>0</v>
      </c>
      <c r="G151" s="67">
        <v>0</v>
      </c>
      <c r="H151" s="67">
        <v>88.8</v>
      </c>
    </row>
    <row r="152" spans="1:8" ht="15.75" customHeight="1" x14ac:dyDescent="0.25">
      <c r="A152" s="295">
        <v>3212</v>
      </c>
      <c r="B152" s="296"/>
      <c r="C152" s="297"/>
      <c r="D152" s="85" t="s">
        <v>222</v>
      </c>
      <c r="E152" s="64">
        <v>0</v>
      </c>
      <c r="F152" s="67">
        <v>0</v>
      </c>
      <c r="G152" s="67">
        <v>0</v>
      </c>
      <c r="H152" s="67">
        <v>1664.82</v>
      </c>
    </row>
    <row r="153" spans="1:8" ht="15.75" customHeight="1" x14ac:dyDescent="0.25">
      <c r="A153" s="307" t="s">
        <v>310</v>
      </c>
      <c r="B153" s="308"/>
      <c r="C153" s="309"/>
      <c r="D153" s="188" t="s">
        <v>309</v>
      </c>
      <c r="E153" s="86">
        <f>E154</f>
        <v>0</v>
      </c>
      <c r="F153" s="87">
        <f>F154</f>
        <v>0</v>
      </c>
      <c r="G153" s="87">
        <v>0</v>
      </c>
      <c r="H153" s="87">
        <f>H154</f>
        <v>4700</v>
      </c>
    </row>
    <row r="154" spans="1:8" ht="15.75" customHeight="1" x14ac:dyDescent="0.25">
      <c r="A154" s="307" t="s">
        <v>156</v>
      </c>
      <c r="B154" s="308"/>
      <c r="C154" s="309"/>
      <c r="D154" s="188" t="s">
        <v>82</v>
      </c>
      <c r="E154" s="86">
        <f>E155</f>
        <v>0</v>
      </c>
      <c r="F154" s="87">
        <f>F155</f>
        <v>0</v>
      </c>
      <c r="G154" s="87">
        <v>0</v>
      </c>
      <c r="H154" s="87">
        <f>H155</f>
        <v>4700</v>
      </c>
    </row>
    <row r="155" spans="1:8" ht="15.75" customHeight="1" x14ac:dyDescent="0.25">
      <c r="A155" s="307">
        <v>3</v>
      </c>
      <c r="B155" s="308"/>
      <c r="C155" s="309"/>
      <c r="D155" s="188" t="s">
        <v>97</v>
      </c>
      <c r="E155" s="86">
        <f>E156</f>
        <v>0</v>
      </c>
      <c r="F155" s="87">
        <f>F156</f>
        <v>0</v>
      </c>
      <c r="G155" s="87">
        <f>G156</f>
        <v>0</v>
      </c>
      <c r="H155" s="87">
        <f>H156+H163</f>
        <v>4700</v>
      </c>
    </row>
    <row r="156" spans="1:8" ht="15.75" customHeight="1" x14ac:dyDescent="0.25">
      <c r="A156" s="301">
        <v>31</v>
      </c>
      <c r="B156" s="302"/>
      <c r="C156" s="303"/>
      <c r="D156" s="194" t="s">
        <v>10</v>
      </c>
      <c r="E156" s="90">
        <f>E157</f>
        <v>0</v>
      </c>
      <c r="F156" s="91">
        <f>F157</f>
        <v>0</v>
      </c>
      <c r="G156" s="91">
        <f>G157</f>
        <v>0</v>
      </c>
      <c r="H156" s="91">
        <f>H157+H159+H161</f>
        <v>4520</v>
      </c>
    </row>
    <row r="157" spans="1:8" ht="15.75" customHeight="1" x14ac:dyDescent="0.25">
      <c r="A157" s="301">
        <v>311</v>
      </c>
      <c r="B157" s="302"/>
      <c r="C157" s="303"/>
      <c r="D157" s="194" t="s">
        <v>214</v>
      </c>
      <c r="E157" s="90">
        <f>E158</f>
        <v>0</v>
      </c>
      <c r="F157" s="91">
        <f>F158</f>
        <v>0</v>
      </c>
      <c r="G157" s="91">
        <f>G158</f>
        <v>0</v>
      </c>
      <c r="H157" s="91">
        <f>H158</f>
        <v>3450</v>
      </c>
    </row>
    <row r="158" spans="1:8" ht="15.75" customHeight="1" x14ac:dyDescent="0.25">
      <c r="A158" s="295">
        <v>3111</v>
      </c>
      <c r="B158" s="296"/>
      <c r="C158" s="297"/>
      <c r="D158" s="85" t="s">
        <v>215</v>
      </c>
      <c r="E158" s="64">
        <v>0</v>
      </c>
      <c r="F158" s="67">
        <v>0</v>
      </c>
      <c r="G158" s="67">
        <v>0</v>
      </c>
      <c r="H158" s="67">
        <v>3450</v>
      </c>
    </row>
    <row r="159" spans="1:8" ht="15.75" customHeight="1" x14ac:dyDescent="0.25">
      <c r="A159" s="301">
        <v>312</v>
      </c>
      <c r="B159" s="302"/>
      <c r="C159" s="303"/>
      <c r="D159" s="194" t="s">
        <v>218</v>
      </c>
      <c r="E159" s="90">
        <f>E160</f>
        <v>0</v>
      </c>
      <c r="F159" s="91">
        <f>F160</f>
        <v>0</v>
      </c>
      <c r="G159" s="91">
        <f>G160</f>
        <v>0</v>
      </c>
      <c r="H159" s="91">
        <f>H160</f>
        <v>500</v>
      </c>
    </row>
    <row r="160" spans="1:8" ht="15.75" customHeight="1" x14ac:dyDescent="0.25">
      <c r="A160" s="295">
        <v>3121</v>
      </c>
      <c r="B160" s="296"/>
      <c r="C160" s="297"/>
      <c r="D160" s="85" t="s">
        <v>218</v>
      </c>
      <c r="E160" s="64">
        <v>0</v>
      </c>
      <c r="F160" s="67">
        <v>0</v>
      </c>
      <c r="G160" s="67">
        <v>0</v>
      </c>
      <c r="H160" s="67">
        <v>500</v>
      </c>
    </row>
    <row r="161" spans="1:8" ht="15.75" customHeight="1" x14ac:dyDescent="0.25">
      <c r="A161" s="301">
        <v>313</v>
      </c>
      <c r="B161" s="302"/>
      <c r="C161" s="303"/>
      <c r="D161" s="194" t="s">
        <v>219</v>
      </c>
      <c r="E161" s="90">
        <f>E162</f>
        <v>0</v>
      </c>
      <c r="F161" s="91">
        <f>F162</f>
        <v>0</v>
      </c>
      <c r="G161" s="91">
        <f>G162</f>
        <v>0</v>
      </c>
      <c r="H161" s="91">
        <f>H162</f>
        <v>570</v>
      </c>
    </row>
    <row r="162" spans="1:8" ht="15.75" customHeight="1" x14ac:dyDescent="0.25">
      <c r="A162" s="295">
        <v>3132</v>
      </c>
      <c r="B162" s="296"/>
      <c r="C162" s="297"/>
      <c r="D162" s="85" t="s">
        <v>243</v>
      </c>
      <c r="E162" s="64">
        <v>0</v>
      </c>
      <c r="F162" s="67">
        <v>0</v>
      </c>
      <c r="G162" s="67">
        <v>0</v>
      </c>
      <c r="H162" s="67">
        <v>570</v>
      </c>
    </row>
    <row r="163" spans="1:8" ht="15.75" customHeight="1" x14ac:dyDescent="0.25">
      <c r="A163" s="301">
        <v>32</v>
      </c>
      <c r="B163" s="302"/>
      <c r="C163" s="303"/>
      <c r="D163" s="194" t="s">
        <v>20</v>
      </c>
      <c r="E163" s="90">
        <f>E164</f>
        <v>0</v>
      </c>
      <c r="F163" s="91">
        <f>F164</f>
        <v>0</v>
      </c>
      <c r="G163" s="91">
        <f>G164</f>
        <v>0</v>
      </c>
      <c r="H163" s="91">
        <f>H164</f>
        <v>180</v>
      </c>
    </row>
    <row r="164" spans="1:8" ht="15.75" customHeight="1" x14ac:dyDescent="0.25">
      <c r="A164" s="301">
        <v>321</v>
      </c>
      <c r="B164" s="302"/>
      <c r="C164" s="303"/>
      <c r="D164" s="194" t="s">
        <v>196</v>
      </c>
      <c r="E164" s="90">
        <f>E165</f>
        <v>0</v>
      </c>
      <c r="F164" s="91">
        <f>F165</f>
        <v>0</v>
      </c>
      <c r="G164" s="91">
        <f>G165</f>
        <v>0</v>
      </c>
      <c r="H164" s="91">
        <f>H165+H166</f>
        <v>180</v>
      </c>
    </row>
    <row r="165" spans="1:8" ht="15.75" customHeight="1" x14ac:dyDescent="0.25">
      <c r="A165" s="295">
        <v>3211</v>
      </c>
      <c r="B165" s="296"/>
      <c r="C165" s="297"/>
      <c r="D165" s="85" t="s">
        <v>118</v>
      </c>
      <c r="E165" s="64">
        <v>0</v>
      </c>
      <c r="F165" s="67">
        <v>0</v>
      </c>
      <c r="G165" s="67">
        <v>0</v>
      </c>
      <c r="H165" s="67">
        <v>30</v>
      </c>
    </row>
    <row r="166" spans="1:8" ht="15.75" customHeight="1" x14ac:dyDescent="0.25">
      <c r="A166" s="295">
        <v>3212</v>
      </c>
      <c r="B166" s="296"/>
      <c r="C166" s="297"/>
      <c r="D166" s="85" t="s">
        <v>222</v>
      </c>
      <c r="E166" s="64">
        <v>0</v>
      </c>
      <c r="F166" s="67">
        <v>0</v>
      </c>
      <c r="G166" s="67">
        <v>0</v>
      </c>
      <c r="H166" s="67">
        <v>150</v>
      </c>
    </row>
    <row r="167" spans="1:8" ht="15.75" customHeight="1" x14ac:dyDescent="0.25">
      <c r="A167" s="247" t="s">
        <v>169</v>
      </c>
      <c r="B167" s="248"/>
      <c r="C167" s="249"/>
      <c r="D167" s="188" t="s">
        <v>170</v>
      </c>
      <c r="E167" s="86">
        <f t="shared" ref="E167:G174" si="13">E168</f>
        <v>0</v>
      </c>
      <c r="F167" s="87">
        <f t="shared" si="13"/>
        <v>17661.25</v>
      </c>
      <c r="G167" s="87">
        <f>G169+G182+G188</f>
        <v>500</v>
      </c>
      <c r="H167" s="87">
        <f>H168</f>
        <v>5383.75</v>
      </c>
    </row>
    <row r="168" spans="1:8" ht="15.75" customHeight="1" x14ac:dyDescent="0.25">
      <c r="A168" s="247" t="s">
        <v>171</v>
      </c>
      <c r="B168" s="248"/>
      <c r="C168" s="249"/>
      <c r="D168" s="189" t="s">
        <v>172</v>
      </c>
      <c r="E168" s="86">
        <f t="shared" si="13"/>
        <v>0</v>
      </c>
      <c r="F168" s="87">
        <f t="shared" si="13"/>
        <v>17661.25</v>
      </c>
      <c r="G168" s="87">
        <f t="shared" si="13"/>
        <v>0</v>
      </c>
      <c r="H168" s="87">
        <f>H169</f>
        <v>5383.75</v>
      </c>
    </row>
    <row r="169" spans="1:8" ht="15.75" customHeight="1" x14ac:dyDescent="0.25">
      <c r="A169" s="280" t="s">
        <v>173</v>
      </c>
      <c r="B169" s="281"/>
      <c r="C169" s="282"/>
      <c r="D169" s="188" t="s">
        <v>82</v>
      </c>
      <c r="E169" s="86">
        <f t="shared" si="13"/>
        <v>0</v>
      </c>
      <c r="F169" s="87">
        <f t="shared" si="13"/>
        <v>17661.25</v>
      </c>
      <c r="G169" s="87">
        <f t="shared" si="13"/>
        <v>0</v>
      </c>
      <c r="H169" s="87">
        <f>H170</f>
        <v>5383.75</v>
      </c>
    </row>
    <row r="170" spans="1:8" ht="15.75" customHeight="1" x14ac:dyDescent="0.25">
      <c r="A170" s="256">
        <v>4</v>
      </c>
      <c r="B170" s="257"/>
      <c r="C170" s="258"/>
      <c r="D170" s="188" t="s">
        <v>174</v>
      </c>
      <c r="E170" s="86">
        <f>E171</f>
        <v>0</v>
      </c>
      <c r="F170" s="87">
        <f>F171+F179</f>
        <v>17661.25</v>
      </c>
      <c r="G170" s="87">
        <f t="shared" si="13"/>
        <v>0</v>
      </c>
      <c r="H170" s="87">
        <f>H171</f>
        <v>5383.75</v>
      </c>
    </row>
    <row r="171" spans="1:8" ht="15.75" customHeight="1" x14ac:dyDescent="0.25">
      <c r="A171" s="277">
        <v>42</v>
      </c>
      <c r="B171" s="278"/>
      <c r="C171" s="279"/>
      <c r="D171" s="194" t="s">
        <v>175</v>
      </c>
      <c r="E171" s="90">
        <f>E174</f>
        <v>0</v>
      </c>
      <c r="F171" s="91">
        <f>F172+F174</f>
        <v>17661.25</v>
      </c>
      <c r="G171" s="91">
        <f t="shared" si="13"/>
        <v>0</v>
      </c>
      <c r="H171" s="91">
        <f>H174</f>
        <v>5383.75</v>
      </c>
    </row>
    <row r="172" spans="1:8" ht="15.75" customHeight="1" x14ac:dyDescent="0.25">
      <c r="A172" s="277">
        <v>421</v>
      </c>
      <c r="B172" s="278"/>
      <c r="C172" s="279"/>
      <c r="D172" s="194" t="s">
        <v>108</v>
      </c>
      <c r="E172" s="90">
        <f>E173</f>
        <v>0</v>
      </c>
      <c r="F172" s="91">
        <f>F173</f>
        <v>14263.75</v>
      </c>
      <c r="G172" s="91">
        <f t="shared" si="13"/>
        <v>0</v>
      </c>
      <c r="H172" s="91">
        <f>H173</f>
        <v>0</v>
      </c>
    </row>
    <row r="173" spans="1:8" ht="14.25" customHeight="1" x14ac:dyDescent="0.25">
      <c r="A173" s="283">
        <v>4212</v>
      </c>
      <c r="B173" s="284"/>
      <c r="C173" s="285"/>
      <c r="D173" s="105" t="s">
        <v>109</v>
      </c>
      <c r="E173" s="106">
        <v>0</v>
      </c>
      <c r="F173" s="107">
        <v>14263.75</v>
      </c>
      <c r="G173" s="107">
        <f t="shared" si="13"/>
        <v>0</v>
      </c>
      <c r="H173" s="107">
        <f>0</f>
        <v>0</v>
      </c>
    </row>
    <row r="174" spans="1:8" ht="15" customHeight="1" x14ac:dyDescent="0.25">
      <c r="A174" s="277">
        <v>422</v>
      </c>
      <c r="B174" s="278"/>
      <c r="C174" s="279"/>
      <c r="D174" s="194" t="s">
        <v>176</v>
      </c>
      <c r="E174" s="90">
        <f>E175</f>
        <v>0</v>
      </c>
      <c r="F174" s="91">
        <f>F175+F176+F177+F178</f>
        <v>3397.5</v>
      </c>
      <c r="G174" s="91">
        <f t="shared" si="13"/>
        <v>0</v>
      </c>
      <c r="H174" s="91">
        <f>H176</f>
        <v>5383.75</v>
      </c>
    </row>
    <row r="175" spans="1:8" x14ac:dyDescent="0.25">
      <c r="A175" s="253">
        <v>4221</v>
      </c>
      <c r="B175" s="254"/>
      <c r="C175" s="255"/>
      <c r="D175" s="85" t="s">
        <v>177</v>
      </c>
      <c r="E175" s="64">
        <f>E176</f>
        <v>0</v>
      </c>
      <c r="F175" s="67">
        <v>3397.5</v>
      </c>
      <c r="G175" s="67">
        <v>0</v>
      </c>
      <c r="H175" s="67">
        <f>H176</f>
        <v>5383.75</v>
      </c>
    </row>
    <row r="176" spans="1:8" x14ac:dyDescent="0.25">
      <c r="A176" s="253">
        <v>4223</v>
      </c>
      <c r="B176" s="254"/>
      <c r="C176" s="255"/>
      <c r="D176" s="85" t="s">
        <v>178</v>
      </c>
      <c r="E176" s="64">
        <f>E177</f>
        <v>0</v>
      </c>
      <c r="F176" s="67">
        <v>0</v>
      </c>
      <c r="G176" s="67">
        <v>0</v>
      </c>
      <c r="H176" s="67">
        <v>5383.75</v>
      </c>
    </row>
    <row r="177" spans="1:8" x14ac:dyDescent="0.25">
      <c r="A177" s="253">
        <v>4226</v>
      </c>
      <c r="B177" s="254"/>
      <c r="C177" s="255"/>
      <c r="D177" s="85" t="s">
        <v>179</v>
      </c>
      <c r="E177" s="64">
        <f>E178</f>
        <v>0</v>
      </c>
      <c r="F177" s="67">
        <v>0</v>
      </c>
      <c r="G177" s="67">
        <v>0</v>
      </c>
      <c r="H177" s="67">
        <v>0</v>
      </c>
    </row>
    <row r="178" spans="1:8" ht="25.5" x14ac:dyDescent="0.25">
      <c r="A178" s="253">
        <v>4227</v>
      </c>
      <c r="B178" s="254"/>
      <c r="C178" s="255"/>
      <c r="D178" s="85" t="s">
        <v>180</v>
      </c>
      <c r="E178" s="64">
        <v>0</v>
      </c>
      <c r="F178" s="67">
        <v>0</v>
      </c>
      <c r="G178" s="67">
        <v>0</v>
      </c>
      <c r="H178" s="67">
        <v>0</v>
      </c>
    </row>
    <row r="179" spans="1:8" ht="25.5" x14ac:dyDescent="0.25">
      <c r="A179" s="277">
        <v>45</v>
      </c>
      <c r="B179" s="278"/>
      <c r="C179" s="279"/>
      <c r="D179" s="194" t="s">
        <v>181</v>
      </c>
      <c r="E179" s="90">
        <f t="shared" ref="E179:G180" si="14">E180</f>
        <v>0</v>
      </c>
      <c r="F179" s="91">
        <f t="shared" si="14"/>
        <v>0</v>
      </c>
      <c r="G179" s="91">
        <f t="shared" si="14"/>
        <v>0</v>
      </c>
      <c r="H179" s="91">
        <v>0</v>
      </c>
    </row>
    <row r="180" spans="1:8" ht="25.5" x14ac:dyDescent="0.25">
      <c r="A180" s="277">
        <v>451</v>
      </c>
      <c r="B180" s="278"/>
      <c r="C180" s="279"/>
      <c r="D180" s="194" t="s">
        <v>182</v>
      </c>
      <c r="E180" s="90">
        <f t="shared" si="14"/>
        <v>0</v>
      </c>
      <c r="F180" s="91">
        <f t="shared" si="14"/>
        <v>0</v>
      </c>
      <c r="G180" s="91">
        <f t="shared" si="14"/>
        <v>0</v>
      </c>
      <c r="H180" s="91">
        <v>0</v>
      </c>
    </row>
    <row r="181" spans="1:8" ht="25.5" x14ac:dyDescent="0.25">
      <c r="A181" s="253">
        <v>4511</v>
      </c>
      <c r="B181" s="254"/>
      <c r="C181" s="255"/>
      <c r="D181" s="85" t="s">
        <v>182</v>
      </c>
      <c r="E181" s="64">
        <v>0</v>
      </c>
      <c r="F181" s="67">
        <v>0</v>
      </c>
      <c r="G181" s="67">
        <v>0</v>
      </c>
      <c r="H181" s="67">
        <v>0</v>
      </c>
    </row>
    <row r="182" spans="1:8" x14ac:dyDescent="0.25">
      <c r="A182" s="256" t="s">
        <v>183</v>
      </c>
      <c r="B182" s="257"/>
      <c r="C182" s="258"/>
      <c r="D182" s="188" t="s">
        <v>184</v>
      </c>
      <c r="E182" s="86">
        <f t="shared" ref="E182:G186" si="15">E183</f>
        <v>300</v>
      </c>
      <c r="F182" s="87">
        <f t="shared" si="15"/>
        <v>500</v>
      </c>
      <c r="G182" s="87">
        <f t="shared" si="15"/>
        <v>500</v>
      </c>
      <c r="H182" s="87">
        <f>H185</f>
        <v>600</v>
      </c>
    </row>
    <row r="183" spans="1:8" x14ac:dyDescent="0.25">
      <c r="A183" s="256" t="s">
        <v>156</v>
      </c>
      <c r="B183" s="257"/>
      <c r="C183" s="258"/>
      <c r="D183" s="188" t="s">
        <v>82</v>
      </c>
      <c r="E183" s="86">
        <f t="shared" si="15"/>
        <v>300</v>
      </c>
      <c r="F183" s="87">
        <f t="shared" si="15"/>
        <v>500</v>
      </c>
      <c r="G183" s="87">
        <f t="shared" si="15"/>
        <v>500</v>
      </c>
      <c r="H183" s="87">
        <f>H184</f>
        <v>600</v>
      </c>
    </row>
    <row r="184" spans="1:8" ht="25.5" x14ac:dyDescent="0.25">
      <c r="A184" s="256">
        <v>4</v>
      </c>
      <c r="B184" s="257"/>
      <c r="C184" s="258"/>
      <c r="D184" s="188" t="s">
        <v>106</v>
      </c>
      <c r="E184" s="86">
        <f t="shared" si="15"/>
        <v>300</v>
      </c>
      <c r="F184" s="87">
        <f t="shared" si="15"/>
        <v>500</v>
      </c>
      <c r="G184" s="87">
        <f t="shared" si="15"/>
        <v>500</v>
      </c>
      <c r="H184" s="87">
        <f>H185</f>
        <v>600</v>
      </c>
    </row>
    <row r="185" spans="1:8" ht="38.25" x14ac:dyDescent="0.25">
      <c r="A185" s="277">
        <v>42</v>
      </c>
      <c r="B185" s="278"/>
      <c r="C185" s="279"/>
      <c r="D185" s="194" t="s">
        <v>185</v>
      </c>
      <c r="E185" s="90">
        <f t="shared" si="15"/>
        <v>300</v>
      </c>
      <c r="F185" s="91">
        <f t="shared" si="15"/>
        <v>500</v>
      </c>
      <c r="G185" s="91">
        <f t="shared" si="15"/>
        <v>500</v>
      </c>
      <c r="H185" s="91">
        <f>H186</f>
        <v>600</v>
      </c>
    </row>
    <row r="186" spans="1:8" ht="25.5" x14ac:dyDescent="0.25">
      <c r="A186" s="277">
        <v>424</v>
      </c>
      <c r="B186" s="278"/>
      <c r="C186" s="279"/>
      <c r="D186" s="194" t="s">
        <v>186</v>
      </c>
      <c r="E186" s="90">
        <f t="shared" si="15"/>
        <v>300</v>
      </c>
      <c r="F186" s="91">
        <f t="shared" si="15"/>
        <v>500</v>
      </c>
      <c r="G186" s="91">
        <f t="shared" si="15"/>
        <v>500</v>
      </c>
      <c r="H186" s="91">
        <f>H187</f>
        <v>600</v>
      </c>
    </row>
    <row r="187" spans="1:8" x14ac:dyDescent="0.25">
      <c r="A187" s="253">
        <v>4241</v>
      </c>
      <c r="B187" s="254"/>
      <c r="C187" s="255"/>
      <c r="D187" s="85" t="s">
        <v>187</v>
      </c>
      <c r="E187" s="64">
        <v>300</v>
      </c>
      <c r="F187" s="67">
        <v>500</v>
      </c>
      <c r="G187" s="67">
        <v>500</v>
      </c>
      <c r="H187" s="67">
        <v>600</v>
      </c>
    </row>
    <row r="188" spans="1:8" ht="15" customHeight="1" x14ac:dyDescent="0.25">
      <c r="A188" s="256" t="s">
        <v>259</v>
      </c>
      <c r="B188" s="257"/>
      <c r="C188" s="258"/>
      <c r="D188" s="188" t="s">
        <v>188</v>
      </c>
      <c r="E188" s="86">
        <f t="shared" ref="E188:G193" si="16">E189</f>
        <v>0</v>
      </c>
      <c r="F188" s="87">
        <f t="shared" si="16"/>
        <v>0</v>
      </c>
      <c r="G188" s="87">
        <f t="shared" si="16"/>
        <v>0</v>
      </c>
      <c r="H188" s="87">
        <f>H192</f>
        <v>11151.25</v>
      </c>
    </row>
    <row r="189" spans="1:8" ht="15" customHeight="1" x14ac:dyDescent="0.25">
      <c r="A189" s="256" t="s">
        <v>111</v>
      </c>
      <c r="B189" s="257"/>
      <c r="C189" s="258"/>
      <c r="D189" s="188" t="s">
        <v>188</v>
      </c>
      <c r="E189" s="86">
        <f t="shared" si="16"/>
        <v>0</v>
      </c>
      <c r="F189" s="87">
        <f t="shared" si="16"/>
        <v>0</v>
      </c>
      <c r="G189" s="87">
        <f t="shared" si="16"/>
        <v>0</v>
      </c>
      <c r="H189" s="87">
        <f>H190</f>
        <v>11151.25</v>
      </c>
    </row>
    <row r="190" spans="1:8" x14ac:dyDescent="0.25">
      <c r="A190" s="256" t="s">
        <v>156</v>
      </c>
      <c r="B190" s="257"/>
      <c r="C190" s="258"/>
      <c r="D190" s="188" t="s">
        <v>82</v>
      </c>
      <c r="E190" s="86">
        <f t="shared" si="16"/>
        <v>0</v>
      </c>
      <c r="F190" s="87">
        <f t="shared" si="16"/>
        <v>0</v>
      </c>
      <c r="G190" s="87">
        <f t="shared" si="16"/>
        <v>0</v>
      </c>
      <c r="H190" s="87">
        <f>H191</f>
        <v>11151.25</v>
      </c>
    </row>
    <row r="191" spans="1:8" x14ac:dyDescent="0.25">
      <c r="A191" s="277">
        <v>3</v>
      </c>
      <c r="B191" s="278"/>
      <c r="C191" s="279"/>
      <c r="D191" s="194" t="s">
        <v>9</v>
      </c>
      <c r="E191" s="90">
        <f t="shared" si="16"/>
        <v>0</v>
      </c>
      <c r="F191" s="91">
        <f t="shared" si="16"/>
        <v>0</v>
      </c>
      <c r="G191" s="91">
        <f t="shared" si="16"/>
        <v>0</v>
      </c>
      <c r="H191" s="91">
        <f>H192</f>
        <v>11151.25</v>
      </c>
    </row>
    <row r="192" spans="1:8" x14ac:dyDescent="0.25">
      <c r="A192" s="277">
        <v>32</v>
      </c>
      <c r="B192" s="278"/>
      <c r="C192" s="279"/>
      <c r="D192" s="194" t="s">
        <v>20</v>
      </c>
      <c r="E192" s="90">
        <f t="shared" si="16"/>
        <v>0</v>
      </c>
      <c r="F192" s="91">
        <f t="shared" si="16"/>
        <v>0</v>
      </c>
      <c r="G192" s="91">
        <f t="shared" si="16"/>
        <v>0</v>
      </c>
      <c r="H192" s="91">
        <f>H193</f>
        <v>11151.25</v>
      </c>
    </row>
    <row r="193" spans="1:8" x14ac:dyDescent="0.25">
      <c r="A193" s="253">
        <v>323</v>
      </c>
      <c r="B193" s="254"/>
      <c r="C193" s="255"/>
      <c r="D193" s="85" t="s">
        <v>126</v>
      </c>
      <c r="E193" s="64">
        <f t="shared" si="16"/>
        <v>0</v>
      </c>
      <c r="F193" s="67">
        <f t="shared" si="16"/>
        <v>0</v>
      </c>
      <c r="G193" s="67">
        <f t="shared" si="16"/>
        <v>0</v>
      </c>
      <c r="H193" s="67">
        <f>H194</f>
        <v>11151.25</v>
      </c>
    </row>
    <row r="194" spans="1:8" ht="25.5" customHeight="1" x14ac:dyDescent="0.25">
      <c r="A194" s="253">
        <v>3232</v>
      </c>
      <c r="B194" s="254"/>
      <c r="C194" s="255"/>
      <c r="D194" s="85" t="s">
        <v>189</v>
      </c>
      <c r="E194" s="64">
        <v>0</v>
      </c>
      <c r="F194" s="67">
        <v>0</v>
      </c>
      <c r="G194" s="67">
        <v>0</v>
      </c>
      <c r="H194" s="67">
        <v>11151.25</v>
      </c>
    </row>
    <row r="195" spans="1:8" ht="39" customHeight="1" x14ac:dyDescent="0.25">
      <c r="A195" s="274" t="s">
        <v>190</v>
      </c>
      <c r="B195" s="275"/>
      <c r="C195" s="276"/>
      <c r="D195" s="169" t="s">
        <v>191</v>
      </c>
      <c r="E195" s="93">
        <f t="shared" ref="E195:G196" si="17">E196</f>
        <v>643333.12000000011</v>
      </c>
      <c r="F195" s="94">
        <f t="shared" si="17"/>
        <v>651602.31000000006</v>
      </c>
      <c r="G195" s="94">
        <f t="shared" si="17"/>
        <v>851100</v>
      </c>
      <c r="H195" s="94">
        <f>H197</f>
        <v>851517.75</v>
      </c>
    </row>
    <row r="196" spans="1:8" ht="38.25" x14ac:dyDescent="0.25">
      <c r="A196" s="256" t="s">
        <v>192</v>
      </c>
      <c r="B196" s="257"/>
      <c r="C196" s="258"/>
      <c r="D196" s="188" t="s">
        <v>193</v>
      </c>
      <c r="E196" s="86">
        <f t="shared" si="17"/>
        <v>643333.12000000011</v>
      </c>
      <c r="F196" s="87">
        <f t="shared" si="17"/>
        <v>651602.31000000006</v>
      </c>
      <c r="G196" s="87">
        <f t="shared" si="17"/>
        <v>851100</v>
      </c>
      <c r="H196" s="87">
        <f>H197</f>
        <v>851517.75</v>
      </c>
    </row>
    <row r="197" spans="1:8" x14ac:dyDescent="0.25">
      <c r="A197" s="256" t="s">
        <v>90</v>
      </c>
      <c r="B197" s="257"/>
      <c r="C197" s="258"/>
      <c r="D197" s="188" t="s">
        <v>9</v>
      </c>
      <c r="E197" s="86">
        <f>E198+E232+E247+E252+E288+E312+E324+E335+E345+E354+E364+E370</f>
        <v>643333.12000000011</v>
      </c>
      <c r="F197" s="87">
        <f>F198+F232+F247+F252+F269+F288+F312+F324+F345+F354+F364+F370</f>
        <v>651602.31000000006</v>
      </c>
      <c r="G197" s="87">
        <f>G198+G232+G247+G252+G269+G275+G288+G312+G324+G335+G345+G354+G364+G370</f>
        <v>851100</v>
      </c>
      <c r="H197" s="87">
        <f>H199+H232+H247+H252+H269+H275+H288+H312+H324+H335+H345+H354+H364+H370</f>
        <v>851517.75</v>
      </c>
    </row>
    <row r="198" spans="1:8" x14ac:dyDescent="0.25">
      <c r="A198" s="256" t="s">
        <v>111</v>
      </c>
      <c r="B198" s="257"/>
      <c r="C198" s="258"/>
      <c r="D198" s="188" t="s">
        <v>97</v>
      </c>
      <c r="E198" s="86">
        <f>E199</f>
        <v>145.45999999999998</v>
      </c>
      <c r="F198" s="87">
        <f>F199</f>
        <v>1000</v>
      </c>
      <c r="G198" s="87">
        <f>G199</f>
        <v>0</v>
      </c>
      <c r="H198" s="87">
        <f>H199</f>
        <v>0</v>
      </c>
    </row>
    <row r="199" spans="1:8" x14ac:dyDescent="0.25">
      <c r="A199" s="277" t="s">
        <v>194</v>
      </c>
      <c r="B199" s="278"/>
      <c r="C199" s="279"/>
      <c r="D199" s="194" t="s">
        <v>195</v>
      </c>
      <c r="E199" s="90">
        <f>E200+E228</f>
        <v>145.45999999999998</v>
      </c>
      <c r="F199" s="91">
        <f>F200</f>
        <v>1000</v>
      </c>
      <c r="G199" s="91">
        <f>G200</f>
        <v>0</v>
      </c>
      <c r="H199" s="91">
        <f>H201</f>
        <v>0</v>
      </c>
    </row>
    <row r="200" spans="1:8" x14ac:dyDescent="0.25">
      <c r="A200" s="179"/>
      <c r="B200" s="180">
        <v>3</v>
      </c>
      <c r="C200" s="181"/>
      <c r="D200" s="194" t="s">
        <v>97</v>
      </c>
      <c r="E200" s="90">
        <f>E201</f>
        <v>137.76</v>
      </c>
      <c r="F200" s="91">
        <f>F201</f>
        <v>1000</v>
      </c>
      <c r="G200" s="91">
        <f>G201</f>
        <v>0</v>
      </c>
      <c r="H200" s="91">
        <f>H201</f>
        <v>0</v>
      </c>
    </row>
    <row r="201" spans="1:8" ht="25.5" customHeight="1" x14ac:dyDescent="0.25">
      <c r="A201" s="179"/>
      <c r="B201" s="180">
        <v>32</v>
      </c>
      <c r="C201" s="181"/>
      <c r="D201" s="194" t="s">
        <v>247</v>
      </c>
      <c r="E201" s="90">
        <f>E202+E206+E212+E222</f>
        <v>137.76</v>
      </c>
      <c r="F201" s="91">
        <f>F202+F206+F212+F222</f>
        <v>1000</v>
      </c>
      <c r="G201" s="91">
        <f>G202+G206+G212+G222</f>
        <v>0</v>
      </c>
      <c r="H201" s="91">
        <f>H222</f>
        <v>0</v>
      </c>
    </row>
    <row r="202" spans="1:8" ht="38.25" customHeight="1" x14ac:dyDescent="0.25">
      <c r="A202" s="179"/>
      <c r="B202" s="180">
        <v>321</v>
      </c>
      <c r="C202" s="181"/>
      <c r="D202" s="194" t="s">
        <v>196</v>
      </c>
      <c r="E202" s="90">
        <f>E203+E204+E205</f>
        <v>0</v>
      </c>
      <c r="F202" s="91">
        <f>F203+F204+F205</f>
        <v>0</v>
      </c>
      <c r="G202" s="91">
        <f>G203+G204+G205</f>
        <v>0</v>
      </c>
      <c r="H202" s="91">
        <v>0</v>
      </c>
    </row>
    <row r="203" spans="1:8" ht="15" customHeight="1" x14ac:dyDescent="0.25">
      <c r="A203" s="176"/>
      <c r="B203" s="177">
        <v>3211</v>
      </c>
      <c r="C203" s="178"/>
      <c r="D203" s="85" t="s">
        <v>118</v>
      </c>
      <c r="E203" s="64">
        <v>0</v>
      </c>
      <c r="F203" s="67">
        <v>0</v>
      </c>
      <c r="G203" s="67">
        <v>0</v>
      </c>
      <c r="H203" s="67">
        <v>0</v>
      </c>
    </row>
    <row r="204" spans="1:8" ht="21" customHeight="1" x14ac:dyDescent="0.25">
      <c r="A204" s="176"/>
      <c r="B204" s="177">
        <v>3213</v>
      </c>
      <c r="C204" s="178"/>
      <c r="D204" s="85" t="s">
        <v>165</v>
      </c>
      <c r="E204" s="64">
        <v>0</v>
      </c>
      <c r="F204" s="67">
        <v>0</v>
      </c>
      <c r="G204" s="67">
        <v>0</v>
      </c>
      <c r="H204" s="67">
        <v>0</v>
      </c>
    </row>
    <row r="205" spans="1:8" ht="15.75" customHeight="1" x14ac:dyDescent="0.25">
      <c r="A205" s="176"/>
      <c r="B205" s="177">
        <v>3214</v>
      </c>
      <c r="C205" s="178"/>
      <c r="D205" s="85" t="s">
        <v>120</v>
      </c>
      <c r="E205" s="64">
        <v>0</v>
      </c>
      <c r="F205" s="67">
        <v>0</v>
      </c>
      <c r="G205" s="67">
        <v>0</v>
      </c>
      <c r="H205" s="67">
        <v>0</v>
      </c>
    </row>
    <row r="206" spans="1:8" ht="15.75" customHeight="1" x14ac:dyDescent="0.25">
      <c r="A206" s="190"/>
      <c r="B206" s="191">
        <v>322</v>
      </c>
      <c r="C206" s="192"/>
      <c r="D206" s="95" t="s">
        <v>121</v>
      </c>
      <c r="E206" s="96">
        <f>E207+E208+E209+E210+E211</f>
        <v>59.31</v>
      </c>
      <c r="F206" s="97">
        <f>F207+F208+F209+F210+F211</f>
        <v>0</v>
      </c>
      <c r="G206" s="97">
        <f>G207+G208+G209+G210+G211</f>
        <v>0</v>
      </c>
      <c r="H206" s="97">
        <v>0</v>
      </c>
    </row>
    <row r="207" spans="1:8" ht="15.75" customHeight="1" x14ac:dyDescent="0.25">
      <c r="A207" s="176"/>
      <c r="B207" s="177">
        <v>3221</v>
      </c>
      <c r="C207" s="178"/>
      <c r="D207" s="85" t="s">
        <v>124</v>
      </c>
      <c r="E207" s="64">
        <v>0</v>
      </c>
      <c r="F207" s="67">
        <v>0</v>
      </c>
      <c r="G207" s="67">
        <v>0</v>
      </c>
      <c r="H207" s="67">
        <v>0</v>
      </c>
    </row>
    <row r="208" spans="1:8" ht="15.75" customHeight="1" x14ac:dyDescent="0.25">
      <c r="A208" s="176"/>
      <c r="B208" s="177">
        <v>3223</v>
      </c>
      <c r="C208" s="178"/>
      <c r="D208" s="85" t="s">
        <v>150</v>
      </c>
      <c r="E208" s="64">
        <v>0</v>
      </c>
      <c r="F208" s="67">
        <v>0</v>
      </c>
      <c r="G208" s="67">
        <v>0</v>
      </c>
      <c r="H208" s="67">
        <v>0</v>
      </c>
    </row>
    <row r="209" spans="1:8" ht="15.75" customHeight="1" x14ac:dyDescent="0.25">
      <c r="A209" s="176"/>
      <c r="B209" s="177">
        <v>3224</v>
      </c>
      <c r="C209" s="178"/>
      <c r="D209" s="85" t="s">
        <v>197</v>
      </c>
      <c r="E209" s="64">
        <v>3.54</v>
      </c>
      <c r="F209" s="67">
        <v>0</v>
      </c>
      <c r="G209" s="67">
        <v>0</v>
      </c>
      <c r="H209" s="67">
        <v>0</v>
      </c>
    </row>
    <row r="210" spans="1:8" ht="15.75" customHeight="1" x14ac:dyDescent="0.25">
      <c r="A210" s="176"/>
      <c r="B210" s="177">
        <v>3225</v>
      </c>
      <c r="C210" s="178"/>
      <c r="D210" s="85" t="s">
        <v>123</v>
      </c>
      <c r="E210" s="64">
        <v>0</v>
      </c>
      <c r="F210" s="67">
        <v>0</v>
      </c>
      <c r="G210" s="67">
        <v>0</v>
      </c>
      <c r="H210" s="67">
        <v>0</v>
      </c>
    </row>
    <row r="211" spans="1:8" ht="15.75" customHeight="1" x14ac:dyDescent="0.25">
      <c r="A211" s="176"/>
      <c r="B211" s="177">
        <v>3227</v>
      </c>
      <c r="C211" s="178"/>
      <c r="D211" s="85" t="s">
        <v>198</v>
      </c>
      <c r="E211" s="64">
        <v>55.77</v>
      </c>
      <c r="F211" s="67">
        <v>0</v>
      </c>
      <c r="G211" s="67">
        <v>0</v>
      </c>
      <c r="H211" s="67">
        <v>0</v>
      </c>
    </row>
    <row r="212" spans="1:8" ht="15.75" customHeight="1" x14ac:dyDescent="0.25">
      <c r="A212" s="190"/>
      <c r="B212" s="191">
        <v>323</v>
      </c>
      <c r="C212" s="192"/>
      <c r="D212" s="95" t="s">
        <v>126</v>
      </c>
      <c r="E212" s="96">
        <f>E213+E214+E215+E216+E217+E218+E219+E220+E221</f>
        <v>0</v>
      </c>
      <c r="F212" s="97">
        <f>F213+F214+F215+F216+F217+F218+F219+F220+F221</f>
        <v>0</v>
      </c>
      <c r="G212" s="97">
        <f>G213+G214+G215+G216+G217+G218+G219+G220+G221</f>
        <v>0</v>
      </c>
      <c r="H212" s="97">
        <v>0</v>
      </c>
    </row>
    <row r="213" spans="1:8" ht="15.75" customHeight="1" x14ac:dyDescent="0.25">
      <c r="A213" s="176"/>
      <c r="B213" s="177">
        <v>3231</v>
      </c>
      <c r="C213" s="178"/>
      <c r="D213" s="85" t="s">
        <v>127</v>
      </c>
      <c r="E213" s="64">
        <v>0</v>
      </c>
      <c r="F213" s="67">
        <v>0</v>
      </c>
      <c r="G213" s="67">
        <v>0</v>
      </c>
      <c r="H213" s="67">
        <v>0</v>
      </c>
    </row>
    <row r="214" spans="1:8" ht="15.75" customHeight="1" x14ac:dyDescent="0.25">
      <c r="A214" s="176"/>
      <c r="B214" s="177">
        <v>3232</v>
      </c>
      <c r="C214" s="178"/>
      <c r="D214" s="85" t="s">
        <v>146</v>
      </c>
      <c r="E214" s="64">
        <v>0</v>
      </c>
      <c r="F214" s="67">
        <v>0</v>
      </c>
      <c r="G214" s="67">
        <v>0</v>
      </c>
      <c r="H214" s="67">
        <v>0</v>
      </c>
    </row>
    <row r="215" spans="1:8" ht="24" customHeight="1" x14ac:dyDescent="0.25">
      <c r="A215" s="176"/>
      <c r="B215" s="177">
        <v>3233</v>
      </c>
      <c r="C215" s="178"/>
      <c r="D215" s="85" t="s">
        <v>128</v>
      </c>
      <c r="E215" s="64">
        <v>0</v>
      </c>
      <c r="F215" s="67">
        <v>0</v>
      </c>
      <c r="G215" s="67">
        <v>0</v>
      </c>
      <c r="H215" s="67">
        <v>0</v>
      </c>
    </row>
    <row r="216" spans="1:8" ht="15.75" customHeight="1" x14ac:dyDescent="0.25">
      <c r="A216" s="176"/>
      <c r="B216" s="177">
        <v>3234</v>
      </c>
      <c r="C216" s="178"/>
      <c r="D216" s="85" t="s">
        <v>129</v>
      </c>
      <c r="E216" s="64">
        <v>0</v>
      </c>
      <c r="F216" s="67">
        <v>0</v>
      </c>
      <c r="G216" s="67">
        <v>0</v>
      </c>
      <c r="H216" s="67">
        <v>0</v>
      </c>
    </row>
    <row r="217" spans="1:8" ht="22.5" customHeight="1" x14ac:dyDescent="0.25">
      <c r="A217" s="176"/>
      <c r="B217" s="177">
        <v>3235</v>
      </c>
      <c r="C217" s="178"/>
      <c r="D217" s="85" t="s">
        <v>130</v>
      </c>
      <c r="E217" s="64">
        <v>0</v>
      </c>
      <c r="F217" s="67">
        <v>0</v>
      </c>
      <c r="G217" s="67">
        <v>0</v>
      </c>
      <c r="H217" s="67">
        <v>0</v>
      </c>
    </row>
    <row r="218" spans="1:8" ht="15.75" customHeight="1" x14ac:dyDescent="0.25">
      <c r="A218" s="176"/>
      <c r="B218" s="177">
        <v>3236</v>
      </c>
      <c r="C218" s="178"/>
      <c r="D218" s="85" t="s">
        <v>131</v>
      </c>
      <c r="E218" s="64">
        <v>0</v>
      </c>
      <c r="F218" s="67">
        <v>0</v>
      </c>
      <c r="G218" s="67">
        <v>0</v>
      </c>
      <c r="H218" s="67">
        <v>0</v>
      </c>
    </row>
    <row r="219" spans="1:8" ht="15.75" customHeight="1" x14ac:dyDescent="0.25">
      <c r="A219" s="176"/>
      <c r="B219" s="177">
        <v>3237</v>
      </c>
      <c r="C219" s="178"/>
      <c r="D219" s="85" t="s">
        <v>157</v>
      </c>
      <c r="E219" s="64">
        <v>0</v>
      </c>
      <c r="F219" s="67">
        <v>0</v>
      </c>
      <c r="G219" s="67">
        <v>0</v>
      </c>
      <c r="H219" s="67">
        <v>0</v>
      </c>
    </row>
    <row r="220" spans="1:8" ht="15.75" customHeight="1" x14ac:dyDescent="0.25">
      <c r="A220" s="176"/>
      <c r="B220" s="177">
        <v>3238</v>
      </c>
      <c r="C220" s="178"/>
      <c r="D220" s="85" t="s">
        <v>133</v>
      </c>
      <c r="E220" s="64">
        <v>0</v>
      </c>
      <c r="F220" s="67">
        <v>0</v>
      </c>
      <c r="G220" s="67">
        <v>0</v>
      </c>
      <c r="H220" s="67">
        <v>0</v>
      </c>
    </row>
    <row r="221" spans="1:8" ht="15.75" customHeight="1" x14ac:dyDescent="0.25">
      <c r="A221" s="176"/>
      <c r="B221" s="177">
        <v>3239</v>
      </c>
      <c r="C221" s="178"/>
      <c r="D221" s="85" t="s">
        <v>134</v>
      </c>
      <c r="E221" s="64">
        <v>0</v>
      </c>
      <c r="F221" s="67">
        <v>0</v>
      </c>
      <c r="G221" s="67">
        <v>0</v>
      </c>
      <c r="H221" s="67">
        <v>0</v>
      </c>
    </row>
    <row r="222" spans="1:8" ht="15.75" customHeight="1" x14ac:dyDescent="0.25">
      <c r="A222" s="190"/>
      <c r="B222" s="191">
        <v>329</v>
      </c>
      <c r="C222" s="192"/>
      <c r="D222" s="95" t="s">
        <v>135</v>
      </c>
      <c r="E222" s="96">
        <f>E223+E224+E225+E226+E227</f>
        <v>78.45</v>
      </c>
      <c r="F222" s="97">
        <f>F223+F224+F225+F226+F227</f>
        <v>1000</v>
      </c>
      <c r="G222" s="97">
        <f>G223+G224+G225+G226+G227</f>
        <v>0</v>
      </c>
      <c r="H222" s="97">
        <f>H227</f>
        <v>0</v>
      </c>
    </row>
    <row r="223" spans="1:8" ht="15.75" customHeight="1" x14ac:dyDescent="0.25">
      <c r="A223" s="176"/>
      <c r="B223" s="177">
        <v>3292</v>
      </c>
      <c r="C223" s="178"/>
      <c r="D223" s="85" t="s">
        <v>199</v>
      </c>
      <c r="E223" s="64">
        <v>0</v>
      </c>
      <c r="F223" s="67">
        <v>0</v>
      </c>
      <c r="G223" s="67">
        <v>0</v>
      </c>
      <c r="H223" s="67">
        <v>0</v>
      </c>
    </row>
    <row r="224" spans="1:8" ht="15.75" customHeight="1" x14ac:dyDescent="0.25">
      <c r="A224" s="176"/>
      <c r="B224" s="177">
        <v>3293</v>
      </c>
      <c r="C224" s="178"/>
      <c r="D224" s="85" t="s">
        <v>137</v>
      </c>
      <c r="E224" s="64">
        <v>0</v>
      </c>
      <c r="F224" s="67">
        <v>0</v>
      </c>
      <c r="G224" s="67">
        <v>0</v>
      </c>
      <c r="H224" s="67">
        <v>0</v>
      </c>
    </row>
    <row r="225" spans="1:8" ht="15.75" customHeight="1" x14ac:dyDescent="0.25">
      <c r="A225" s="176"/>
      <c r="B225" s="177">
        <v>3294</v>
      </c>
      <c r="C225" s="178"/>
      <c r="D225" s="85" t="s">
        <v>138</v>
      </c>
      <c r="E225" s="64">
        <v>0</v>
      </c>
      <c r="F225" s="67">
        <v>0</v>
      </c>
      <c r="G225" s="67">
        <v>0</v>
      </c>
      <c r="H225" s="67">
        <v>0</v>
      </c>
    </row>
    <row r="226" spans="1:8" ht="15.75" customHeight="1" x14ac:dyDescent="0.25">
      <c r="A226" s="176"/>
      <c r="B226" s="177">
        <v>3295</v>
      </c>
      <c r="C226" s="178"/>
      <c r="D226" s="85" t="s">
        <v>139</v>
      </c>
      <c r="E226" s="64">
        <v>0</v>
      </c>
      <c r="F226" s="67">
        <v>0</v>
      </c>
      <c r="G226" s="67">
        <v>0</v>
      </c>
      <c r="H226" s="67">
        <v>0</v>
      </c>
    </row>
    <row r="227" spans="1:8" ht="15.75" customHeight="1" x14ac:dyDescent="0.25">
      <c r="A227" s="176"/>
      <c r="B227" s="177">
        <v>3299</v>
      </c>
      <c r="C227" s="178"/>
      <c r="D227" s="85" t="s">
        <v>135</v>
      </c>
      <c r="E227" s="64">
        <v>78.45</v>
      </c>
      <c r="F227" s="67">
        <v>1000</v>
      </c>
      <c r="G227" s="67">
        <v>0</v>
      </c>
      <c r="H227" s="67">
        <v>0</v>
      </c>
    </row>
    <row r="228" spans="1:8" ht="24.75" customHeight="1" x14ac:dyDescent="0.25">
      <c r="A228" s="173"/>
      <c r="B228" s="174">
        <v>4</v>
      </c>
      <c r="C228" s="175"/>
      <c r="D228" s="188" t="s">
        <v>11</v>
      </c>
      <c r="E228" s="86">
        <f t="shared" ref="E228:G230" si="18">E229</f>
        <v>7.7</v>
      </c>
      <c r="F228" s="87">
        <f t="shared" si="18"/>
        <v>0</v>
      </c>
      <c r="G228" s="87">
        <f t="shared" si="18"/>
        <v>0</v>
      </c>
      <c r="H228" s="87">
        <f>H229</f>
        <v>0</v>
      </c>
    </row>
    <row r="229" spans="1:8" ht="15.75" customHeight="1" x14ac:dyDescent="0.25">
      <c r="A229" s="173"/>
      <c r="B229" s="174">
        <v>42</v>
      </c>
      <c r="C229" s="175"/>
      <c r="D229" s="188" t="s">
        <v>185</v>
      </c>
      <c r="E229" s="86">
        <f t="shared" si="18"/>
        <v>7.7</v>
      </c>
      <c r="F229" s="87">
        <f t="shared" si="18"/>
        <v>0</v>
      </c>
      <c r="G229" s="87">
        <f t="shared" si="18"/>
        <v>0</v>
      </c>
      <c r="H229" s="87">
        <v>0</v>
      </c>
    </row>
    <row r="230" spans="1:8" ht="15.75" customHeight="1" x14ac:dyDescent="0.25">
      <c r="A230" s="190"/>
      <c r="B230" s="191">
        <v>422</v>
      </c>
      <c r="C230" s="192"/>
      <c r="D230" s="95" t="s">
        <v>176</v>
      </c>
      <c r="E230" s="96">
        <f t="shared" si="18"/>
        <v>7.7</v>
      </c>
      <c r="F230" s="97">
        <f t="shared" si="18"/>
        <v>0</v>
      </c>
      <c r="G230" s="97">
        <f t="shared" si="18"/>
        <v>0</v>
      </c>
      <c r="H230" s="97">
        <v>0</v>
      </c>
    </row>
    <row r="231" spans="1:8" ht="15.75" customHeight="1" x14ac:dyDescent="0.25">
      <c r="A231" s="176"/>
      <c r="B231" s="177">
        <v>4221</v>
      </c>
      <c r="C231" s="178"/>
      <c r="D231" s="85" t="s">
        <v>177</v>
      </c>
      <c r="E231" s="64">
        <v>7.7</v>
      </c>
      <c r="F231" s="67">
        <v>0</v>
      </c>
      <c r="G231" s="67">
        <v>0</v>
      </c>
      <c r="H231" s="67">
        <v>0</v>
      </c>
    </row>
    <row r="232" spans="1:8" ht="15.75" customHeight="1" x14ac:dyDescent="0.25">
      <c r="A232" s="286" t="s">
        <v>200</v>
      </c>
      <c r="B232" s="287"/>
      <c r="C232" s="288"/>
      <c r="D232" s="98" t="s">
        <v>201</v>
      </c>
      <c r="E232" s="99">
        <f t="shared" ref="E232:G233" si="19">E233</f>
        <v>5585.51</v>
      </c>
      <c r="F232" s="100">
        <f t="shared" si="19"/>
        <v>7000</v>
      </c>
      <c r="G232" s="100">
        <f t="shared" si="19"/>
        <v>7000</v>
      </c>
      <c r="H232" s="100">
        <f>H234</f>
        <v>7000</v>
      </c>
    </row>
    <row r="233" spans="1:8" ht="23.25" customHeight="1" x14ac:dyDescent="0.25">
      <c r="A233" s="173"/>
      <c r="B233" s="174">
        <v>3</v>
      </c>
      <c r="C233" s="175"/>
      <c r="D233" s="188" t="s">
        <v>97</v>
      </c>
      <c r="E233" s="86">
        <f t="shared" si="19"/>
        <v>5585.51</v>
      </c>
      <c r="F233" s="87">
        <f t="shared" si="19"/>
        <v>7000</v>
      </c>
      <c r="G233" s="87">
        <f t="shared" si="19"/>
        <v>7000</v>
      </c>
      <c r="H233" s="87">
        <f>H234</f>
        <v>7000</v>
      </c>
    </row>
    <row r="234" spans="1:8" ht="26.25" customHeight="1" x14ac:dyDescent="0.25">
      <c r="A234" s="173"/>
      <c r="B234" s="174">
        <v>32</v>
      </c>
      <c r="C234" s="175"/>
      <c r="D234" s="188" t="s">
        <v>20</v>
      </c>
      <c r="E234" s="86">
        <f>E235+E237+E241+E244</f>
        <v>5585.51</v>
      </c>
      <c r="F234" s="87">
        <f>F235+F237+F241+F244</f>
        <v>7000</v>
      </c>
      <c r="G234" s="87">
        <f>G235+G237+G241+G244</f>
        <v>7000</v>
      </c>
      <c r="H234" s="87">
        <v>7000</v>
      </c>
    </row>
    <row r="235" spans="1:8" ht="25.5" customHeight="1" x14ac:dyDescent="0.25">
      <c r="A235" s="173"/>
      <c r="B235" s="174">
        <v>321</v>
      </c>
      <c r="C235" s="175"/>
      <c r="D235" s="188" t="s">
        <v>196</v>
      </c>
      <c r="E235" s="86">
        <f>E236</f>
        <v>210</v>
      </c>
      <c r="F235" s="87">
        <f>F236</f>
        <v>0</v>
      </c>
      <c r="G235" s="87">
        <f>G236</f>
        <v>0</v>
      </c>
      <c r="H235" s="87">
        <v>0</v>
      </c>
    </row>
    <row r="236" spans="1:8" ht="15.75" customHeight="1" x14ac:dyDescent="0.25">
      <c r="A236" s="176"/>
      <c r="B236" s="177">
        <v>3211</v>
      </c>
      <c r="C236" s="178"/>
      <c r="D236" s="85" t="s">
        <v>118</v>
      </c>
      <c r="E236" s="64">
        <v>210</v>
      </c>
      <c r="F236" s="67">
        <v>0</v>
      </c>
      <c r="G236" s="67">
        <v>0</v>
      </c>
      <c r="H236" s="67">
        <v>0</v>
      </c>
    </row>
    <row r="237" spans="1:8" ht="15.75" customHeight="1" x14ac:dyDescent="0.25">
      <c r="A237" s="179"/>
      <c r="B237" s="180">
        <v>322</v>
      </c>
      <c r="C237" s="181"/>
      <c r="D237" s="194" t="s">
        <v>121</v>
      </c>
      <c r="E237" s="90">
        <f>E238+E239+E240</f>
        <v>212.48</v>
      </c>
      <c r="F237" s="91">
        <f>F238+F239+F240</f>
        <v>0</v>
      </c>
      <c r="G237" s="91">
        <f>G238+G239+G240</f>
        <v>0</v>
      </c>
      <c r="H237" s="91">
        <v>0</v>
      </c>
    </row>
    <row r="238" spans="1:8" ht="15.75" customHeight="1" x14ac:dyDescent="0.25">
      <c r="A238" s="176"/>
      <c r="B238" s="177">
        <v>3221</v>
      </c>
      <c r="C238" s="178"/>
      <c r="D238" s="85" t="s">
        <v>202</v>
      </c>
      <c r="E238" s="64">
        <v>212.48</v>
      </c>
      <c r="F238" s="67">
        <v>0</v>
      </c>
      <c r="G238" s="67">
        <v>0</v>
      </c>
      <c r="H238" s="67">
        <v>0</v>
      </c>
    </row>
    <row r="239" spans="1:8" ht="15.75" customHeight="1" x14ac:dyDescent="0.25">
      <c r="A239" s="176"/>
      <c r="B239" s="177">
        <v>3224</v>
      </c>
      <c r="C239" s="178"/>
      <c r="D239" s="85" t="s">
        <v>203</v>
      </c>
      <c r="E239" s="64">
        <v>0</v>
      </c>
      <c r="F239" s="67">
        <v>0</v>
      </c>
      <c r="G239" s="67">
        <v>0</v>
      </c>
      <c r="H239" s="67">
        <v>0</v>
      </c>
    </row>
    <row r="240" spans="1:8" ht="15.75" customHeight="1" x14ac:dyDescent="0.25">
      <c r="A240" s="176"/>
      <c r="B240" s="177">
        <v>3225</v>
      </c>
      <c r="C240" s="178"/>
      <c r="D240" s="85" t="s">
        <v>123</v>
      </c>
      <c r="E240" s="64">
        <v>0</v>
      </c>
      <c r="F240" s="67">
        <v>0</v>
      </c>
      <c r="G240" s="67">
        <v>0</v>
      </c>
      <c r="H240" s="67">
        <v>0</v>
      </c>
    </row>
    <row r="241" spans="1:8" ht="15.75" customHeight="1" x14ac:dyDescent="0.25">
      <c r="A241" s="179"/>
      <c r="B241" s="180">
        <v>323</v>
      </c>
      <c r="C241" s="181"/>
      <c r="D241" s="194" t="s">
        <v>126</v>
      </c>
      <c r="E241" s="90">
        <f>E242+E243</f>
        <v>0</v>
      </c>
      <c r="F241" s="91">
        <f>F242+F243</f>
        <v>0</v>
      </c>
      <c r="G241" s="91">
        <f>G242+G243</f>
        <v>0</v>
      </c>
      <c r="H241" s="91">
        <v>0</v>
      </c>
    </row>
    <row r="242" spans="1:8" ht="15.75" customHeight="1" x14ac:dyDescent="0.25">
      <c r="A242" s="176"/>
      <c r="B242" s="177">
        <v>3232</v>
      </c>
      <c r="C242" s="178"/>
      <c r="D242" s="85" t="s">
        <v>146</v>
      </c>
      <c r="E242" s="64">
        <v>0</v>
      </c>
      <c r="F242" s="67">
        <v>0</v>
      </c>
      <c r="G242" s="67">
        <v>0</v>
      </c>
      <c r="H242" s="67">
        <v>0</v>
      </c>
    </row>
    <row r="243" spans="1:8" ht="15.75" customHeight="1" x14ac:dyDescent="0.25">
      <c r="A243" s="176"/>
      <c r="B243" s="177">
        <v>3239</v>
      </c>
      <c r="C243" s="178"/>
      <c r="D243" s="85" t="s">
        <v>134</v>
      </c>
      <c r="E243" s="64">
        <v>0</v>
      </c>
      <c r="F243" s="67">
        <v>0</v>
      </c>
      <c r="G243" s="67">
        <v>0</v>
      </c>
      <c r="H243" s="67">
        <v>0</v>
      </c>
    </row>
    <row r="244" spans="1:8" ht="15.75" customHeight="1" x14ac:dyDescent="0.25">
      <c r="A244" s="179"/>
      <c r="B244" s="180">
        <v>329</v>
      </c>
      <c r="C244" s="181"/>
      <c r="D244" s="194" t="s">
        <v>135</v>
      </c>
      <c r="E244" s="90">
        <f>E245+E246</f>
        <v>5163.03</v>
      </c>
      <c r="F244" s="91">
        <f>F245+F246</f>
        <v>7000</v>
      </c>
      <c r="G244" s="91">
        <f>G245+G246</f>
        <v>7000</v>
      </c>
      <c r="H244" s="91">
        <f>H245+H246</f>
        <v>7000</v>
      </c>
    </row>
    <row r="245" spans="1:8" ht="25.5" customHeight="1" x14ac:dyDescent="0.25">
      <c r="A245" s="176"/>
      <c r="B245" s="177">
        <v>3292</v>
      </c>
      <c r="C245" s="178"/>
      <c r="D245" s="85" t="s">
        <v>136</v>
      </c>
      <c r="E245" s="64">
        <v>706.5</v>
      </c>
      <c r="F245" s="67">
        <v>1000</v>
      </c>
      <c r="G245" s="67">
        <v>1000</v>
      </c>
      <c r="H245" s="67">
        <v>1000</v>
      </c>
    </row>
    <row r="246" spans="1:8" ht="15.75" customHeight="1" x14ac:dyDescent="0.25">
      <c r="A246" s="176"/>
      <c r="B246" s="177">
        <v>3299</v>
      </c>
      <c r="C246" s="178"/>
      <c r="D246" s="85" t="s">
        <v>135</v>
      </c>
      <c r="E246" s="64">
        <v>4456.53</v>
      </c>
      <c r="F246" s="67">
        <v>6000</v>
      </c>
      <c r="G246" s="67">
        <v>6000</v>
      </c>
      <c r="H246" s="67">
        <v>6000</v>
      </c>
    </row>
    <row r="247" spans="1:8" ht="15.75" customHeight="1" x14ac:dyDescent="0.25">
      <c r="A247" s="286" t="s">
        <v>205</v>
      </c>
      <c r="B247" s="287"/>
      <c r="C247" s="288"/>
      <c r="D247" s="98" t="s">
        <v>206</v>
      </c>
      <c r="E247" s="99">
        <f t="shared" ref="E247:G250" si="20">E248</f>
        <v>0</v>
      </c>
      <c r="F247" s="100">
        <f t="shared" si="20"/>
        <v>0</v>
      </c>
      <c r="G247" s="100">
        <f t="shared" si="20"/>
        <v>0</v>
      </c>
      <c r="H247" s="100">
        <f>H249</f>
        <v>0</v>
      </c>
    </row>
    <row r="248" spans="1:8" ht="15.75" customHeight="1" x14ac:dyDescent="0.25">
      <c r="A248" s="173"/>
      <c r="B248" s="174"/>
      <c r="C248" s="175">
        <v>3</v>
      </c>
      <c r="D248" s="188" t="s">
        <v>97</v>
      </c>
      <c r="E248" s="86">
        <f t="shared" si="20"/>
        <v>0</v>
      </c>
      <c r="F248" s="87">
        <f t="shared" si="20"/>
        <v>0</v>
      </c>
      <c r="G248" s="87">
        <f t="shared" si="20"/>
        <v>0</v>
      </c>
      <c r="H248" s="87">
        <v>0</v>
      </c>
    </row>
    <row r="249" spans="1:8" ht="15.75" customHeight="1" x14ac:dyDescent="0.25">
      <c r="A249" s="173"/>
      <c r="B249" s="174">
        <v>32</v>
      </c>
      <c r="C249" s="175"/>
      <c r="D249" s="188" t="s">
        <v>20</v>
      </c>
      <c r="E249" s="86">
        <f t="shared" si="20"/>
        <v>0</v>
      </c>
      <c r="F249" s="87">
        <f t="shared" si="20"/>
        <v>0</v>
      </c>
      <c r="G249" s="87">
        <f t="shared" si="20"/>
        <v>0</v>
      </c>
      <c r="H249" s="87">
        <v>0</v>
      </c>
    </row>
    <row r="250" spans="1:8" ht="27" customHeight="1" x14ac:dyDescent="0.25">
      <c r="A250" s="173"/>
      <c r="B250" s="174">
        <v>329</v>
      </c>
      <c r="C250" s="175"/>
      <c r="D250" s="188" t="s">
        <v>135</v>
      </c>
      <c r="E250" s="86">
        <f t="shared" si="20"/>
        <v>0</v>
      </c>
      <c r="F250" s="87">
        <f t="shared" si="20"/>
        <v>0</v>
      </c>
      <c r="G250" s="87">
        <f t="shared" si="20"/>
        <v>0</v>
      </c>
      <c r="H250" s="87">
        <f>H251</f>
        <v>0</v>
      </c>
    </row>
    <row r="251" spans="1:8" ht="15.75" customHeight="1" x14ac:dyDescent="0.25">
      <c r="A251" s="176"/>
      <c r="B251" s="177">
        <v>3299</v>
      </c>
      <c r="C251" s="178"/>
      <c r="D251" s="85" t="s">
        <v>135</v>
      </c>
      <c r="E251" s="64">
        <v>0</v>
      </c>
      <c r="F251" s="67">
        <v>0</v>
      </c>
      <c r="G251" s="67">
        <v>0</v>
      </c>
      <c r="H251" s="67">
        <v>0</v>
      </c>
    </row>
    <row r="252" spans="1:8" ht="25.5" customHeight="1" x14ac:dyDescent="0.25">
      <c r="A252" s="286" t="s">
        <v>204</v>
      </c>
      <c r="B252" s="287"/>
      <c r="C252" s="288"/>
      <c r="D252" s="98" t="s">
        <v>207</v>
      </c>
      <c r="E252" s="99">
        <f>E253</f>
        <v>3447.45</v>
      </c>
      <c r="F252" s="100">
        <f>F253+F265</f>
        <v>11900</v>
      </c>
      <c r="G252" s="100">
        <f>G253</f>
        <v>5000</v>
      </c>
      <c r="H252" s="100">
        <f>H254+H262</f>
        <v>5000</v>
      </c>
    </row>
    <row r="253" spans="1:8" ht="15.75" customHeight="1" x14ac:dyDescent="0.25">
      <c r="A253" s="173"/>
      <c r="B253" s="174">
        <v>3</v>
      </c>
      <c r="C253" s="175"/>
      <c r="D253" s="188" t="s">
        <v>97</v>
      </c>
      <c r="E253" s="86">
        <f>E254+E262</f>
        <v>3447.45</v>
      </c>
      <c r="F253" s="87">
        <f>F254+F262</f>
        <v>11200</v>
      </c>
      <c r="G253" s="87">
        <f>G254+G262</f>
        <v>5000</v>
      </c>
      <c r="H253" s="87">
        <f>H254</f>
        <v>2000</v>
      </c>
    </row>
    <row r="254" spans="1:8" ht="15.75" customHeight="1" x14ac:dyDescent="0.25">
      <c r="A254" s="173"/>
      <c r="B254" s="174">
        <v>32</v>
      </c>
      <c r="C254" s="175"/>
      <c r="D254" s="188" t="s">
        <v>20</v>
      </c>
      <c r="E254" s="86">
        <f>E255+E257+E260</f>
        <v>1484.98</v>
      </c>
      <c r="F254" s="87">
        <f>F255+F257+F260</f>
        <v>4200</v>
      </c>
      <c r="G254" s="87">
        <f>G255+G257+G260</f>
        <v>2000</v>
      </c>
      <c r="H254" s="87">
        <f>H255+H257+H260</f>
        <v>2000</v>
      </c>
    </row>
    <row r="255" spans="1:8" ht="15.75" customHeight="1" x14ac:dyDescent="0.25">
      <c r="A255" s="173"/>
      <c r="B255" s="174">
        <v>322</v>
      </c>
      <c r="C255" s="175"/>
      <c r="D255" s="188" t="s">
        <v>121</v>
      </c>
      <c r="E255" s="86">
        <f>E256</f>
        <v>0</v>
      </c>
      <c r="F255" s="87">
        <f>F256</f>
        <v>0</v>
      </c>
      <c r="G255" s="87">
        <f>G256</f>
        <v>0</v>
      </c>
      <c r="H255" s="87">
        <f>H256</f>
        <v>0</v>
      </c>
    </row>
    <row r="256" spans="1:8" ht="27" customHeight="1" x14ac:dyDescent="0.25">
      <c r="A256" s="176"/>
      <c r="B256" s="177">
        <v>3221</v>
      </c>
      <c r="C256" s="178"/>
      <c r="D256" s="85" t="s">
        <v>202</v>
      </c>
      <c r="E256" s="64">
        <v>0</v>
      </c>
      <c r="F256" s="67">
        <v>0</v>
      </c>
      <c r="G256" s="67">
        <v>0</v>
      </c>
      <c r="H256" s="67">
        <v>0</v>
      </c>
    </row>
    <row r="257" spans="1:8" ht="25.5" customHeight="1" x14ac:dyDescent="0.25">
      <c r="A257" s="179"/>
      <c r="B257" s="180">
        <v>323</v>
      </c>
      <c r="C257" s="181"/>
      <c r="D257" s="194" t="s">
        <v>126</v>
      </c>
      <c r="E257" s="90">
        <f>E258+E259</f>
        <v>810</v>
      </c>
      <c r="F257" s="91">
        <f>F258+F259</f>
        <v>1200</v>
      </c>
      <c r="G257" s="91">
        <f>G258+G259</f>
        <v>1400</v>
      </c>
      <c r="H257" s="91">
        <f>H258+H259</f>
        <v>1400</v>
      </c>
    </row>
    <row r="258" spans="1:8" ht="15.75" customHeight="1" x14ac:dyDescent="0.25">
      <c r="A258" s="176"/>
      <c r="B258" s="177">
        <v>3231</v>
      </c>
      <c r="C258" s="178"/>
      <c r="D258" s="85" t="s">
        <v>127</v>
      </c>
      <c r="E258" s="64">
        <v>270</v>
      </c>
      <c r="F258" s="67">
        <v>600</v>
      </c>
      <c r="G258" s="67">
        <v>700</v>
      </c>
      <c r="H258" s="67">
        <v>700</v>
      </c>
    </row>
    <row r="259" spans="1:8" ht="15.75" customHeight="1" x14ac:dyDescent="0.25">
      <c r="A259" s="176"/>
      <c r="B259" s="177">
        <v>3239</v>
      </c>
      <c r="C259" s="178"/>
      <c r="D259" s="85" t="s">
        <v>134</v>
      </c>
      <c r="E259" s="64">
        <v>540</v>
      </c>
      <c r="F259" s="67">
        <v>600</v>
      </c>
      <c r="G259" s="67">
        <v>700</v>
      </c>
      <c r="H259" s="67">
        <v>700</v>
      </c>
    </row>
    <row r="260" spans="1:8" ht="20.25" customHeight="1" x14ac:dyDescent="0.25">
      <c r="A260" s="173"/>
      <c r="B260" s="174">
        <v>329</v>
      </c>
      <c r="C260" s="175"/>
      <c r="D260" s="188" t="s">
        <v>135</v>
      </c>
      <c r="E260" s="86">
        <f>E261</f>
        <v>674.98</v>
      </c>
      <c r="F260" s="87">
        <f>F261</f>
        <v>3000</v>
      </c>
      <c r="G260" s="87">
        <f>G261</f>
        <v>600</v>
      </c>
      <c r="H260" s="87">
        <f>H261</f>
        <v>600</v>
      </c>
    </row>
    <row r="261" spans="1:8" ht="23.25" customHeight="1" x14ac:dyDescent="0.25">
      <c r="A261" s="176"/>
      <c r="B261" s="177">
        <v>3299</v>
      </c>
      <c r="C261" s="178"/>
      <c r="D261" s="85" t="s">
        <v>135</v>
      </c>
      <c r="E261" s="64">
        <v>674.98</v>
      </c>
      <c r="F261" s="67">
        <v>3000</v>
      </c>
      <c r="G261" s="67">
        <v>600</v>
      </c>
      <c r="H261" s="67">
        <v>600</v>
      </c>
    </row>
    <row r="262" spans="1:8" ht="24.75" customHeight="1" x14ac:dyDescent="0.25">
      <c r="A262" s="173"/>
      <c r="B262" s="174">
        <v>37</v>
      </c>
      <c r="C262" s="175"/>
      <c r="D262" s="188" t="s">
        <v>208</v>
      </c>
      <c r="E262" s="86">
        <f t="shared" ref="E262:G263" si="21">E263</f>
        <v>1962.47</v>
      </c>
      <c r="F262" s="87">
        <f t="shared" si="21"/>
        <v>7000</v>
      </c>
      <c r="G262" s="87">
        <f t="shared" si="21"/>
        <v>3000</v>
      </c>
      <c r="H262" s="87">
        <v>3000</v>
      </c>
    </row>
    <row r="263" spans="1:8" ht="28.5" customHeight="1" x14ac:dyDescent="0.25">
      <c r="A263" s="173"/>
      <c r="B263" s="174">
        <v>372</v>
      </c>
      <c r="C263" s="175"/>
      <c r="D263" s="188" t="s">
        <v>209</v>
      </c>
      <c r="E263" s="86">
        <f t="shared" si="21"/>
        <v>1962.47</v>
      </c>
      <c r="F263" s="87">
        <f t="shared" si="21"/>
        <v>7000</v>
      </c>
      <c r="G263" s="87">
        <f t="shared" si="21"/>
        <v>3000</v>
      </c>
      <c r="H263" s="87">
        <f>H264</f>
        <v>3000</v>
      </c>
    </row>
    <row r="264" spans="1:8" ht="15.75" customHeight="1" x14ac:dyDescent="0.25">
      <c r="A264" s="176"/>
      <c r="B264" s="177">
        <v>3722</v>
      </c>
      <c r="C264" s="178"/>
      <c r="D264" s="85" t="s">
        <v>210</v>
      </c>
      <c r="E264" s="64">
        <v>1962.47</v>
      </c>
      <c r="F264" s="67">
        <v>7000</v>
      </c>
      <c r="G264" s="67">
        <v>3000</v>
      </c>
      <c r="H264" s="67">
        <v>3000</v>
      </c>
    </row>
    <row r="265" spans="1:8" ht="21" customHeight="1" x14ac:dyDescent="0.25">
      <c r="A265" s="173"/>
      <c r="B265" s="174">
        <v>4</v>
      </c>
      <c r="C265" s="175"/>
      <c r="D265" s="188" t="s">
        <v>11</v>
      </c>
      <c r="E265" s="86">
        <f t="shared" ref="E265:G267" si="22">E266</f>
        <v>0</v>
      </c>
      <c r="F265" s="87">
        <f t="shared" si="22"/>
        <v>700</v>
      </c>
      <c r="G265" s="87">
        <f t="shared" si="22"/>
        <v>0</v>
      </c>
      <c r="H265" s="87">
        <f>H266</f>
        <v>0</v>
      </c>
    </row>
    <row r="266" spans="1:8" ht="29.25" customHeight="1" x14ac:dyDescent="0.25">
      <c r="A266" s="173"/>
      <c r="B266" s="174">
        <v>42</v>
      </c>
      <c r="C266" s="175"/>
      <c r="D266" s="188" t="s">
        <v>185</v>
      </c>
      <c r="E266" s="86">
        <f t="shared" si="22"/>
        <v>0</v>
      </c>
      <c r="F266" s="87">
        <f t="shared" si="22"/>
        <v>700</v>
      </c>
      <c r="G266" s="87">
        <f t="shared" si="22"/>
        <v>0</v>
      </c>
      <c r="H266" s="87">
        <f>H267</f>
        <v>0</v>
      </c>
    </row>
    <row r="267" spans="1:8" ht="24" customHeight="1" x14ac:dyDescent="0.25">
      <c r="A267" s="185"/>
      <c r="B267" s="180">
        <v>422</v>
      </c>
      <c r="C267" s="181"/>
      <c r="D267" s="194" t="s">
        <v>176</v>
      </c>
      <c r="E267" s="90">
        <f t="shared" si="22"/>
        <v>0</v>
      </c>
      <c r="F267" s="91">
        <f t="shared" si="22"/>
        <v>700</v>
      </c>
      <c r="G267" s="91">
        <f t="shared" si="22"/>
        <v>0</v>
      </c>
      <c r="H267" s="91">
        <f>H268</f>
        <v>0</v>
      </c>
    </row>
    <row r="268" spans="1:8" ht="15.75" customHeight="1" x14ac:dyDescent="0.25">
      <c r="A268" s="176"/>
      <c r="B268" s="177">
        <v>4221</v>
      </c>
      <c r="C268" s="178"/>
      <c r="D268" s="85" t="s">
        <v>177</v>
      </c>
      <c r="E268" s="64">
        <v>0</v>
      </c>
      <c r="F268" s="67">
        <v>700</v>
      </c>
      <c r="G268" s="67">
        <v>0</v>
      </c>
      <c r="H268" s="67">
        <v>0</v>
      </c>
    </row>
    <row r="269" spans="1:8" ht="25.5" customHeight="1" x14ac:dyDescent="0.25">
      <c r="A269" s="256" t="s">
        <v>253</v>
      </c>
      <c r="B269" s="257"/>
      <c r="C269" s="258"/>
      <c r="D269" s="188" t="s">
        <v>254</v>
      </c>
      <c r="E269" s="86">
        <f>E271</f>
        <v>0</v>
      </c>
      <c r="F269" s="87">
        <f t="shared" ref="F269:G273" si="23">F270</f>
        <v>13.27</v>
      </c>
      <c r="G269" s="87">
        <f t="shared" si="23"/>
        <v>0</v>
      </c>
      <c r="H269" s="87">
        <f>H271</f>
        <v>25</v>
      </c>
    </row>
    <row r="270" spans="1:8" ht="15.75" customHeight="1" x14ac:dyDescent="0.25">
      <c r="A270" s="256" t="s">
        <v>258</v>
      </c>
      <c r="B270" s="257"/>
      <c r="C270" s="258"/>
      <c r="D270" s="188" t="s">
        <v>201</v>
      </c>
      <c r="E270" s="86">
        <f>E271</f>
        <v>0</v>
      </c>
      <c r="F270" s="87">
        <f t="shared" si="23"/>
        <v>13.27</v>
      </c>
      <c r="G270" s="87">
        <f t="shared" si="23"/>
        <v>0</v>
      </c>
      <c r="H270" s="87">
        <f>H271</f>
        <v>25</v>
      </c>
    </row>
    <row r="271" spans="1:8" ht="24.75" customHeight="1" x14ac:dyDescent="0.25">
      <c r="A271" s="173"/>
      <c r="B271" s="174">
        <v>3</v>
      </c>
      <c r="C271" s="175"/>
      <c r="D271" s="188" t="s">
        <v>9</v>
      </c>
      <c r="E271" s="86">
        <f>E272</f>
        <v>0</v>
      </c>
      <c r="F271" s="87">
        <f t="shared" si="23"/>
        <v>13.27</v>
      </c>
      <c r="G271" s="87">
        <f t="shared" si="23"/>
        <v>0</v>
      </c>
      <c r="H271" s="87">
        <f>H272</f>
        <v>25</v>
      </c>
    </row>
    <row r="272" spans="1:8" ht="27.75" customHeight="1" x14ac:dyDescent="0.25">
      <c r="A272" s="173"/>
      <c r="B272" s="174">
        <v>32</v>
      </c>
      <c r="C272" s="175"/>
      <c r="D272" s="188" t="s">
        <v>20</v>
      </c>
      <c r="E272" s="86">
        <f>E273</f>
        <v>0</v>
      </c>
      <c r="F272" s="87">
        <f t="shared" si="23"/>
        <v>13.27</v>
      </c>
      <c r="G272" s="87">
        <f t="shared" si="23"/>
        <v>0</v>
      </c>
      <c r="H272" s="87">
        <f>H273</f>
        <v>25</v>
      </c>
    </row>
    <row r="273" spans="1:8" ht="15.75" customHeight="1" x14ac:dyDescent="0.25">
      <c r="A273" s="185"/>
      <c r="B273" s="186">
        <v>329</v>
      </c>
      <c r="C273" s="187"/>
      <c r="D273" s="105" t="s">
        <v>135</v>
      </c>
      <c r="E273" s="106">
        <f>E274</f>
        <v>0</v>
      </c>
      <c r="F273" s="107">
        <f t="shared" si="23"/>
        <v>13.27</v>
      </c>
      <c r="G273" s="107">
        <f t="shared" si="23"/>
        <v>0</v>
      </c>
      <c r="H273" s="107">
        <f>H274</f>
        <v>25</v>
      </c>
    </row>
    <row r="274" spans="1:8" ht="15.75" customHeight="1" x14ac:dyDescent="0.25">
      <c r="A274" s="176"/>
      <c r="B274" s="177">
        <v>3294</v>
      </c>
      <c r="C274" s="178"/>
      <c r="D274" s="85" t="s">
        <v>138</v>
      </c>
      <c r="E274" s="64">
        <v>0</v>
      </c>
      <c r="F274" s="67">
        <v>13.27</v>
      </c>
      <c r="G274" s="67">
        <v>0</v>
      </c>
      <c r="H274" s="67">
        <v>25</v>
      </c>
    </row>
    <row r="275" spans="1:8" ht="15.75" customHeight="1" x14ac:dyDescent="0.25">
      <c r="A275" s="256" t="s">
        <v>256</v>
      </c>
      <c r="B275" s="257"/>
      <c r="C275" s="258"/>
      <c r="D275" s="188" t="s">
        <v>257</v>
      </c>
      <c r="E275" s="86">
        <f t="shared" ref="E275:G279" si="24">E276</f>
        <v>0</v>
      </c>
      <c r="F275" s="87">
        <f t="shared" si="24"/>
        <v>0</v>
      </c>
      <c r="G275" s="87">
        <f t="shared" si="24"/>
        <v>45300</v>
      </c>
      <c r="H275" s="87">
        <f>H278+H285</f>
        <v>45300</v>
      </c>
    </row>
    <row r="276" spans="1:8" ht="15.75" customHeight="1" x14ac:dyDescent="0.25">
      <c r="A276" s="256" t="s">
        <v>212</v>
      </c>
      <c r="B276" s="257"/>
      <c r="C276" s="258"/>
      <c r="D276" s="188" t="s">
        <v>213</v>
      </c>
      <c r="E276" s="86">
        <f t="shared" si="24"/>
        <v>0</v>
      </c>
      <c r="F276" s="87">
        <f t="shared" si="24"/>
        <v>0</v>
      </c>
      <c r="G276" s="87">
        <f t="shared" si="24"/>
        <v>45300</v>
      </c>
      <c r="H276" s="87">
        <f>H277</f>
        <v>44300</v>
      </c>
    </row>
    <row r="277" spans="1:8" ht="15.75" customHeight="1" x14ac:dyDescent="0.25">
      <c r="A277" s="173"/>
      <c r="B277" s="174">
        <v>3</v>
      </c>
      <c r="C277" s="175"/>
      <c r="D277" s="188" t="s">
        <v>97</v>
      </c>
      <c r="E277" s="86">
        <f t="shared" si="24"/>
        <v>0</v>
      </c>
      <c r="F277" s="87">
        <f t="shared" si="24"/>
        <v>0</v>
      </c>
      <c r="G277" s="87">
        <f>G278+G285</f>
        <v>45300</v>
      </c>
      <c r="H277" s="87">
        <f>H278</f>
        <v>44300</v>
      </c>
    </row>
    <row r="278" spans="1:8" ht="15.75" customHeight="1" x14ac:dyDescent="0.25">
      <c r="A278" s="179"/>
      <c r="B278" s="180">
        <v>31</v>
      </c>
      <c r="C278" s="181"/>
      <c r="D278" s="194" t="s">
        <v>10</v>
      </c>
      <c r="E278" s="90">
        <f t="shared" si="24"/>
        <v>0</v>
      </c>
      <c r="F278" s="91">
        <f t="shared" si="24"/>
        <v>0</v>
      </c>
      <c r="G278" s="91">
        <f>G279+G281+G283</f>
        <v>44300</v>
      </c>
      <c r="H278" s="91">
        <v>44300</v>
      </c>
    </row>
    <row r="279" spans="1:8" ht="26.25" customHeight="1" x14ac:dyDescent="0.25">
      <c r="A279" s="185"/>
      <c r="B279" s="180">
        <v>311</v>
      </c>
      <c r="C279" s="181"/>
      <c r="D279" s="194" t="s">
        <v>214</v>
      </c>
      <c r="E279" s="90">
        <f t="shared" si="24"/>
        <v>0</v>
      </c>
      <c r="F279" s="91">
        <f t="shared" si="24"/>
        <v>0</v>
      </c>
      <c r="G279" s="91">
        <f>G280</f>
        <v>37100</v>
      </c>
      <c r="H279" s="91">
        <f>H280</f>
        <v>37100</v>
      </c>
    </row>
    <row r="280" spans="1:8" ht="15.75" customHeight="1" x14ac:dyDescent="0.25">
      <c r="A280" s="176"/>
      <c r="B280" s="177">
        <v>3111</v>
      </c>
      <c r="C280" s="178"/>
      <c r="D280" s="85" t="s">
        <v>215</v>
      </c>
      <c r="E280" s="64">
        <v>0</v>
      </c>
      <c r="F280" s="67">
        <v>0</v>
      </c>
      <c r="G280" s="67">
        <v>37100</v>
      </c>
      <c r="H280" s="67">
        <v>37100</v>
      </c>
    </row>
    <row r="281" spans="1:8" ht="15.75" customHeight="1" x14ac:dyDescent="0.25">
      <c r="A281" s="179"/>
      <c r="B281" s="180">
        <v>312</v>
      </c>
      <c r="C281" s="181"/>
      <c r="D281" s="194" t="s">
        <v>218</v>
      </c>
      <c r="E281" s="90">
        <f>E282</f>
        <v>0</v>
      </c>
      <c r="F281" s="91">
        <f>F282</f>
        <v>0</v>
      </c>
      <c r="G281" s="91">
        <f>G282</f>
        <v>1000</v>
      </c>
      <c r="H281" s="91">
        <f>H282</f>
        <v>1000</v>
      </c>
    </row>
    <row r="282" spans="1:8" ht="15.75" customHeight="1" x14ac:dyDescent="0.25">
      <c r="A282" s="176"/>
      <c r="B282" s="177">
        <v>3121</v>
      </c>
      <c r="C282" s="178"/>
      <c r="D282" s="85" t="s">
        <v>218</v>
      </c>
      <c r="E282" s="64">
        <v>0</v>
      </c>
      <c r="F282" s="67">
        <v>0</v>
      </c>
      <c r="G282" s="67">
        <v>1000</v>
      </c>
      <c r="H282" s="67">
        <v>1000</v>
      </c>
    </row>
    <row r="283" spans="1:8" ht="15.75" customHeight="1" x14ac:dyDescent="0.25">
      <c r="A283" s="179"/>
      <c r="B283" s="180">
        <v>313</v>
      </c>
      <c r="C283" s="181"/>
      <c r="D283" s="194" t="s">
        <v>219</v>
      </c>
      <c r="E283" s="90">
        <f>E284</f>
        <v>0</v>
      </c>
      <c r="F283" s="91">
        <f>F284</f>
        <v>0</v>
      </c>
      <c r="G283" s="91">
        <f>G284</f>
        <v>6200</v>
      </c>
      <c r="H283" s="91">
        <f>H284</f>
        <v>6200</v>
      </c>
    </row>
    <row r="284" spans="1:8" ht="15.75" customHeight="1" x14ac:dyDescent="0.25">
      <c r="A284" s="176"/>
      <c r="B284" s="177">
        <v>3132</v>
      </c>
      <c r="C284" s="178"/>
      <c r="D284" s="85" t="s">
        <v>220</v>
      </c>
      <c r="E284" s="64">
        <v>0</v>
      </c>
      <c r="F284" s="67">
        <v>0</v>
      </c>
      <c r="G284" s="67">
        <v>6200</v>
      </c>
      <c r="H284" s="67">
        <v>6200</v>
      </c>
    </row>
    <row r="285" spans="1:8" ht="15.75" customHeight="1" x14ac:dyDescent="0.25">
      <c r="A285" s="179"/>
      <c r="B285" s="180">
        <v>32</v>
      </c>
      <c r="C285" s="181"/>
      <c r="D285" s="194" t="s">
        <v>20</v>
      </c>
      <c r="E285" s="90">
        <f t="shared" ref="E285:G286" si="25">E286</f>
        <v>0</v>
      </c>
      <c r="F285" s="91">
        <f t="shared" si="25"/>
        <v>0</v>
      </c>
      <c r="G285" s="91">
        <f t="shared" si="25"/>
        <v>1000</v>
      </c>
      <c r="H285" s="91">
        <v>1000</v>
      </c>
    </row>
    <row r="286" spans="1:8" ht="15.75" customHeight="1" x14ac:dyDescent="0.25">
      <c r="A286" s="179"/>
      <c r="B286" s="180">
        <v>321</v>
      </c>
      <c r="C286" s="181"/>
      <c r="D286" s="194" t="s">
        <v>196</v>
      </c>
      <c r="E286" s="90">
        <f t="shared" si="25"/>
        <v>0</v>
      </c>
      <c r="F286" s="91">
        <f t="shared" si="25"/>
        <v>0</v>
      </c>
      <c r="G286" s="91">
        <f t="shared" si="25"/>
        <v>1000</v>
      </c>
      <c r="H286" s="91">
        <f>H287</f>
        <v>1000</v>
      </c>
    </row>
    <row r="287" spans="1:8" ht="15.75" customHeight="1" x14ac:dyDescent="0.25">
      <c r="A287" s="253">
        <v>3212</v>
      </c>
      <c r="B287" s="254"/>
      <c r="C287" s="255"/>
      <c r="D287" s="85" t="s">
        <v>222</v>
      </c>
      <c r="E287" s="64">
        <v>0</v>
      </c>
      <c r="F287" s="67">
        <v>0</v>
      </c>
      <c r="G287" s="67">
        <v>1000</v>
      </c>
      <c r="H287" s="67">
        <v>1000</v>
      </c>
    </row>
    <row r="288" spans="1:8" ht="30" customHeight="1" x14ac:dyDescent="0.25">
      <c r="A288" s="286" t="s">
        <v>142</v>
      </c>
      <c r="B288" s="287"/>
      <c r="C288" s="288"/>
      <c r="D288" s="98" t="s">
        <v>211</v>
      </c>
      <c r="E288" s="99">
        <f t="shared" ref="E288:G289" si="26">E289</f>
        <v>588736.28000000014</v>
      </c>
      <c r="F288" s="100">
        <f t="shared" si="26"/>
        <v>584900.26</v>
      </c>
      <c r="G288" s="100">
        <f t="shared" si="26"/>
        <v>726000</v>
      </c>
      <c r="H288" s="100">
        <f>H291+H301</f>
        <v>726000</v>
      </c>
    </row>
    <row r="289" spans="1:8" ht="15.75" customHeight="1" x14ac:dyDescent="0.25">
      <c r="A289" s="256" t="s">
        <v>212</v>
      </c>
      <c r="B289" s="257"/>
      <c r="C289" s="258"/>
      <c r="D289" s="188" t="s">
        <v>213</v>
      </c>
      <c r="E289" s="86">
        <f t="shared" si="26"/>
        <v>588736.28000000014</v>
      </c>
      <c r="F289" s="87">
        <f t="shared" si="26"/>
        <v>584900.26</v>
      </c>
      <c r="G289" s="87">
        <f t="shared" si="26"/>
        <v>726000</v>
      </c>
      <c r="H289" s="87">
        <f>H290</f>
        <v>726000</v>
      </c>
    </row>
    <row r="290" spans="1:8" ht="28.5" customHeight="1" x14ac:dyDescent="0.25">
      <c r="A290" s="173"/>
      <c r="B290" s="174">
        <v>3</v>
      </c>
      <c r="C290" s="175"/>
      <c r="D290" s="188" t="s">
        <v>9</v>
      </c>
      <c r="E290" s="86">
        <f>E291+E301+E309</f>
        <v>588736.28000000014</v>
      </c>
      <c r="F290" s="87">
        <f>F291+F301</f>
        <v>584900.26</v>
      </c>
      <c r="G290" s="87">
        <f>G291+G301</f>
        <v>726000</v>
      </c>
      <c r="H290" s="87">
        <f>H291+H301+H309</f>
        <v>726000</v>
      </c>
    </row>
    <row r="291" spans="1:8" ht="15.75" customHeight="1" x14ac:dyDescent="0.25">
      <c r="A291" s="173"/>
      <c r="B291" s="174">
        <v>31</v>
      </c>
      <c r="C291" s="175"/>
      <c r="D291" s="188" t="s">
        <v>10</v>
      </c>
      <c r="E291" s="86">
        <f>E292+E296+E298</f>
        <v>558578.67000000004</v>
      </c>
      <c r="F291" s="87">
        <f>F292+F296+F298</f>
        <v>556870</v>
      </c>
      <c r="G291" s="87">
        <f>G292+G296+G298</f>
        <v>693000</v>
      </c>
      <c r="H291" s="87">
        <f>H292+H296+H298</f>
        <v>693000</v>
      </c>
    </row>
    <row r="292" spans="1:8" ht="15.75" customHeight="1" x14ac:dyDescent="0.25">
      <c r="A292" s="179"/>
      <c r="B292" s="180">
        <v>311</v>
      </c>
      <c r="C292" s="181"/>
      <c r="D292" s="194" t="s">
        <v>214</v>
      </c>
      <c r="E292" s="90">
        <f>E293+E294+E295</f>
        <v>462991.05000000005</v>
      </c>
      <c r="F292" s="91">
        <f>F293+F294+F295</f>
        <v>453000</v>
      </c>
      <c r="G292" s="91">
        <f>G293+G294+G295</f>
        <v>568000</v>
      </c>
      <c r="H292" s="91">
        <f>H293+H294+H295</f>
        <v>568000</v>
      </c>
    </row>
    <row r="293" spans="1:8" ht="15.75" customHeight="1" x14ac:dyDescent="0.25">
      <c r="A293" s="176"/>
      <c r="B293" s="177">
        <v>3111</v>
      </c>
      <c r="C293" s="178"/>
      <c r="D293" s="85" t="s">
        <v>215</v>
      </c>
      <c r="E293" s="64">
        <v>446790.9</v>
      </c>
      <c r="F293" s="67">
        <v>435000</v>
      </c>
      <c r="G293" s="67">
        <v>550000</v>
      </c>
      <c r="H293" s="67">
        <v>550000</v>
      </c>
    </row>
    <row r="294" spans="1:8" ht="28.5" customHeight="1" x14ac:dyDescent="0.25">
      <c r="A294" s="176"/>
      <c r="B294" s="177">
        <v>3113</v>
      </c>
      <c r="C294" s="178"/>
      <c r="D294" s="85" t="s">
        <v>216</v>
      </c>
      <c r="E294" s="64">
        <v>12032.21</v>
      </c>
      <c r="F294" s="67">
        <v>12000</v>
      </c>
      <c r="G294" s="67">
        <v>12000</v>
      </c>
      <c r="H294" s="67">
        <v>12000</v>
      </c>
    </row>
    <row r="295" spans="1:8" ht="15.75" customHeight="1" x14ac:dyDescent="0.25">
      <c r="A295" s="176"/>
      <c r="B295" s="177">
        <v>3114</v>
      </c>
      <c r="C295" s="178"/>
      <c r="D295" s="85" t="s">
        <v>217</v>
      </c>
      <c r="E295" s="64">
        <v>4167.9399999999996</v>
      </c>
      <c r="F295" s="67">
        <v>6000</v>
      </c>
      <c r="G295" s="67">
        <v>6000</v>
      </c>
      <c r="H295" s="67">
        <v>6000</v>
      </c>
    </row>
    <row r="296" spans="1:8" ht="15.75" customHeight="1" x14ac:dyDescent="0.25">
      <c r="A296" s="179"/>
      <c r="B296" s="180">
        <v>312</v>
      </c>
      <c r="C296" s="181"/>
      <c r="D296" s="194" t="s">
        <v>218</v>
      </c>
      <c r="E296" s="90">
        <f>E297</f>
        <v>21681.08</v>
      </c>
      <c r="F296" s="91">
        <f>F297</f>
        <v>25000</v>
      </c>
      <c r="G296" s="91">
        <f>G297</f>
        <v>25000</v>
      </c>
      <c r="H296" s="91">
        <f>H297</f>
        <v>25000</v>
      </c>
    </row>
    <row r="297" spans="1:8" ht="15.75" customHeight="1" x14ac:dyDescent="0.25">
      <c r="A297" s="176"/>
      <c r="B297" s="177">
        <v>3121</v>
      </c>
      <c r="C297" s="178"/>
      <c r="D297" s="85" t="s">
        <v>218</v>
      </c>
      <c r="E297" s="64">
        <v>21681.08</v>
      </c>
      <c r="F297" s="67">
        <v>25000</v>
      </c>
      <c r="G297" s="67">
        <v>25000</v>
      </c>
      <c r="H297" s="67">
        <v>25000</v>
      </c>
    </row>
    <row r="298" spans="1:8" ht="15.75" customHeight="1" x14ac:dyDescent="0.25">
      <c r="A298" s="179"/>
      <c r="B298" s="180">
        <v>313</v>
      </c>
      <c r="C298" s="181"/>
      <c r="D298" s="194" t="s">
        <v>219</v>
      </c>
      <c r="E298" s="90">
        <f>E299+E300</f>
        <v>73906.539999999994</v>
      </c>
      <c r="F298" s="91">
        <f>F299</f>
        <v>78870</v>
      </c>
      <c r="G298" s="91">
        <f>G299+G300</f>
        <v>100000</v>
      </c>
      <c r="H298" s="91">
        <f>H299</f>
        <v>100000</v>
      </c>
    </row>
    <row r="299" spans="1:8" ht="15.75" customHeight="1" x14ac:dyDescent="0.25">
      <c r="A299" s="176"/>
      <c r="B299" s="177">
        <v>3132</v>
      </c>
      <c r="C299" s="178"/>
      <c r="D299" s="85" t="s">
        <v>220</v>
      </c>
      <c r="E299" s="64">
        <v>73906.539999999994</v>
      </c>
      <c r="F299" s="67">
        <v>78870</v>
      </c>
      <c r="G299" s="67">
        <v>100000</v>
      </c>
      <c r="H299" s="67">
        <v>100000</v>
      </c>
    </row>
    <row r="300" spans="1:8" ht="15.75" customHeight="1" x14ac:dyDescent="0.25">
      <c r="A300" s="176"/>
      <c r="B300" s="177">
        <v>3133</v>
      </c>
      <c r="C300" s="178"/>
      <c r="D300" s="85" t="s">
        <v>221</v>
      </c>
      <c r="E300" s="64">
        <v>0</v>
      </c>
      <c r="F300" s="67">
        <v>0</v>
      </c>
      <c r="G300" s="67">
        <v>0</v>
      </c>
      <c r="H300" s="67">
        <v>0</v>
      </c>
    </row>
    <row r="301" spans="1:8" ht="15.75" customHeight="1" x14ac:dyDescent="0.25">
      <c r="A301" s="179"/>
      <c r="B301" s="180">
        <v>32</v>
      </c>
      <c r="C301" s="181"/>
      <c r="D301" s="194" t="s">
        <v>20</v>
      </c>
      <c r="E301" s="90">
        <f>E302+E306</f>
        <v>30004.940000000002</v>
      </c>
      <c r="F301" s="91">
        <f>F302+F306</f>
        <v>28030.26</v>
      </c>
      <c r="G301" s="91">
        <f>G302+G306</f>
        <v>33000</v>
      </c>
      <c r="H301" s="91">
        <v>33000</v>
      </c>
    </row>
    <row r="302" spans="1:8" ht="15.75" customHeight="1" x14ac:dyDescent="0.25">
      <c r="A302" s="179"/>
      <c r="B302" s="180">
        <v>321</v>
      </c>
      <c r="C302" s="181"/>
      <c r="D302" s="194" t="s">
        <v>196</v>
      </c>
      <c r="E302" s="90">
        <f>E303</f>
        <v>28089.58</v>
      </c>
      <c r="F302" s="91">
        <f>F303</f>
        <v>26000</v>
      </c>
      <c r="G302" s="91">
        <f>G303</f>
        <v>30000</v>
      </c>
      <c r="H302" s="91">
        <f>H303</f>
        <v>30000</v>
      </c>
    </row>
    <row r="303" spans="1:8" ht="15.75" customHeight="1" x14ac:dyDescent="0.25">
      <c r="A303" s="176"/>
      <c r="B303" s="177">
        <v>3212</v>
      </c>
      <c r="C303" s="178"/>
      <c r="D303" s="85" t="s">
        <v>222</v>
      </c>
      <c r="E303" s="64">
        <v>28089.58</v>
      </c>
      <c r="F303" s="67">
        <v>26000</v>
      </c>
      <c r="G303" s="67">
        <v>30000</v>
      </c>
      <c r="H303" s="67">
        <v>30000</v>
      </c>
    </row>
    <row r="304" spans="1:8" ht="15.75" customHeight="1" x14ac:dyDescent="0.25">
      <c r="A304" s="179"/>
      <c r="B304" s="180">
        <v>323</v>
      </c>
      <c r="C304" s="181"/>
      <c r="D304" s="194" t="s">
        <v>126</v>
      </c>
      <c r="E304" s="90">
        <f>E305</f>
        <v>0</v>
      </c>
      <c r="F304" s="91">
        <f>F305</f>
        <v>0</v>
      </c>
      <c r="G304" s="91">
        <f>G305</f>
        <v>0</v>
      </c>
      <c r="H304" s="91">
        <f>H305</f>
        <v>0</v>
      </c>
    </row>
    <row r="305" spans="1:8" ht="27" customHeight="1" x14ac:dyDescent="0.25">
      <c r="A305" s="176"/>
      <c r="B305" s="177">
        <v>3236</v>
      </c>
      <c r="C305" s="178"/>
      <c r="D305" s="85" t="s">
        <v>131</v>
      </c>
      <c r="E305" s="64">
        <v>0</v>
      </c>
      <c r="F305" s="67">
        <v>0</v>
      </c>
      <c r="G305" s="67">
        <v>0</v>
      </c>
      <c r="H305" s="67">
        <v>0</v>
      </c>
    </row>
    <row r="306" spans="1:8" ht="27.75" customHeight="1" x14ac:dyDescent="0.25">
      <c r="A306" s="179"/>
      <c r="B306" s="180">
        <v>329</v>
      </c>
      <c r="C306" s="181"/>
      <c r="D306" s="194" t="s">
        <v>135</v>
      </c>
      <c r="E306" s="90">
        <f>E307+E308</f>
        <v>1915.36</v>
      </c>
      <c r="F306" s="91">
        <f>F307+F308</f>
        <v>2030.26</v>
      </c>
      <c r="G306" s="91">
        <f>G307+G308</f>
        <v>3000</v>
      </c>
      <c r="H306" s="91">
        <f>H307</f>
        <v>3000</v>
      </c>
    </row>
    <row r="307" spans="1:8" ht="15.75" customHeight="1" x14ac:dyDescent="0.25">
      <c r="A307" s="176"/>
      <c r="B307" s="177">
        <v>3295</v>
      </c>
      <c r="C307" s="178"/>
      <c r="D307" s="85" t="s">
        <v>223</v>
      </c>
      <c r="E307" s="64">
        <v>1697.61</v>
      </c>
      <c r="F307" s="67">
        <v>2000</v>
      </c>
      <c r="G307" s="67">
        <v>3000</v>
      </c>
      <c r="H307" s="67">
        <v>3000</v>
      </c>
    </row>
    <row r="308" spans="1:8" ht="15.75" customHeight="1" x14ac:dyDescent="0.25">
      <c r="A308" s="176"/>
      <c r="B308" s="177">
        <v>3296</v>
      </c>
      <c r="C308" s="178"/>
      <c r="D308" s="85" t="s">
        <v>158</v>
      </c>
      <c r="E308" s="64">
        <v>217.75</v>
      </c>
      <c r="F308" s="67">
        <v>30.26</v>
      </c>
      <c r="G308" s="67">
        <v>0</v>
      </c>
      <c r="H308" s="67">
        <v>0</v>
      </c>
    </row>
    <row r="309" spans="1:8" ht="15.75" customHeight="1" x14ac:dyDescent="0.25">
      <c r="A309" s="179"/>
      <c r="B309" s="180">
        <v>34</v>
      </c>
      <c r="C309" s="181"/>
      <c r="D309" s="194" t="s">
        <v>72</v>
      </c>
      <c r="E309" s="90">
        <f t="shared" ref="E309:G310" si="27">E310</f>
        <v>152.66999999999999</v>
      </c>
      <c r="F309" s="91">
        <f t="shared" si="27"/>
        <v>0</v>
      </c>
      <c r="G309" s="91">
        <f t="shared" si="27"/>
        <v>0</v>
      </c>
      <c r="H309" s="91">
        <v>0</v>
      </c>
    </row>
    <row r="310" spans="1:8" ht="15.75" customHeight="1" x14ac:dyDescent="0.25">
      <c r="A310" s="179"/>
      <c r="B310" s="180">
        <v>343</v>
      </c>
      <c r="C310" s="181"/>
      <c r="D310" s="194" t="s">
        <v>224</v>
      </c>
      <c r="E310" s="90">
        <f t="shared" si="27"/>
        <v>152.66999999999999</v>
      </c>
      <c r="F310" s="91">
        <f t="shared" si="27"/>
        <v>0</v>
      </c>
      <c r="G310" s="91">
        <f t="shared" si="27"/>
        <v>0</v>
      </c>
      <c r="H310" s="91">
        <f>H311</f>
        <v>0</v>
      </c>
    </row>
    <row r="311" spans="1:8" ht="15.75" customHeight="1" x14ac:dyDescent="0.25">
      <c r="A311" s="176"/>
      <c r="B311" s="177">
        <v>3433</v>
      </c>
      <c r="C311" s="178"/>
      <c r="D311" s="85" t="s">
        <v>225</v>
      </c>
      <c r="E311" s="64">
        <v>152.66999999999999</v>
      </c>
      <c r="F311" s="67">
        <v>0</v>
      </c>
      <c r="G311" s="67">
        <v>0</v>
      </c>
      <c r="H311" s="67">
        <v>0</v>
      </c>
    </row>
    <row r="312" spans="1:8" ht="26.25" customHeight="1" x14ac:dyDescent="0.25">
      <c r="A312" s="256" t="s">
        <v>159</v>
      </c>
      <c r="B312" s="257"/>
      <c r="C312" s="258"/>
      <c r="D312" s="188" t="s">
        <v>226</v>
      </c>
      <c r="E312" s="86">
        <f>E313+E319</f>
        <v>34473.47</v>
      </c>
      <c r="F312" s="87">
        <f>F313+F319</f>
        <v>35000</v>
      </c>
      <c r="G312" s="87">
        <f>G313+G319</f>
        <v>55000</v>
      </c>
      <c r="H312" s="87">
        <f>H315+H321</f>
        <v>55000</v>
      </c>
    </row>
    <row r="313" spans="1:8" ht="15.75" customHeight="1" x14ac:dyDescent="0.25">
      <c r="A313" s="256" t="s">
        <v>200</v>
      </c>
      <c r="B313" s="257"/>
      <c r="C313" s="258"/>
      <c r="D313" s="188" t="s">
        <v>201</v>
      </c>
      <c r="E313" s="86">
        <f>E314</f>
        <v>0</v>
      </c>
      <c r="F313" s="87">
        <f>F314</f>
        <v>0</v>
      </c>
      <c r="G313" s="87">
        <f>G314</f>
        <v>15000</v>
      </c>
      <c r="H313" s="87">
        <f>H314</f>
        <v>15000</v>
      </c>
    </row>
    <row r="314" spans="1:8" ht="15.75" customHeight="1" x14ac:dyDescent="0.25">
      <c r="A314" s="256">
        <v>3</v>
      </c>
      <c r="B314" s="257"/>
      <c r="C314" s="258"/>
      <c r="D314" s="188" t="s">
        <v>97</v>
      </c>
      <c r="E314" s="86">
        <f>E316</f>
        <v>0</v>
      </c>
      <c r="F314" s="87">
        <f t="shared" ref="F314:G317" si="28">F315</f>
        <v>0</v>
      </c>
      <c r="G314" s="87">
        <f t="shared" si="28"/>
        <v>15000</v>
      </c>
      <c r="H314" s="87">
        <f>H315</f>
        <v>15000</v>
      </c>
    </row>
    <row r="315" spans="1:8" ht="15.75" customHeight="1" x14ac:dyDescent="0.25">
      <c r="A315" s="277">
        <v>32</v>
      </c>
      <c r="B315" s="278"/>
      <c r="C315" s="279"/>
      <c r="D315" s="194" t="s">
        <v>20</v>
      </c>
      <c r="E315" s="90">
        <f>E316+E317+E318</f>
        <v>0</v>
      </c>
      <c r="F315" s="91">
        <f t="shared" si="28"/>
        <v>0</v>
      </c>
      <c r="G315" s="91">
        <f t="shared" si="28"/>
        <v>15000</v>
      </c>
      <c r="H315" s="91">
        <v>15000</v>
      </c>
    </row>
    <row r="316" spans="1:8" ht="15.75" customHeight="1" x14ac:dyDescent="0.25">
      <c r="A316" s="241">
        <v>322</v>
      </c>
      <c r="B316" s="242"/>
      <c r="C316" s="243"/>
      <c r="D316" s="83" t="s">
        <v>121</v>
      </c>
      <c r="E316" s="72">
        <v>0</v>
      </c>
      <c r="F316" s="84">
        <f t="shared" si="28"/>
        <v>0</v>
      </c>
      <c r="G316" s="84">
        <f>G318</f>
        <v>15000</v>
      </c>
      <c r="H316" s="84">
        <f>H318</f>
        <v>15000</v>
      </c>
    </row>
    <row r="317" spans="1:8" ht="15.75" customHeight="1" x14ac:dyDescent="0.25">
      <c r="A317" s="253">
        <v>3221</v>
      </c>
      <c r="B317" s="254"/>
      <c r="C317" s="255"/>
      <c r="D317" s="145" t="s">
        <v>248</v>
      </c>
      <c r="E317" s="146">
        <v>0</v>
      </c>
      <c r="F317" s="147">
        <f t="shared" si="28"/>
        <v>0</v>
      </c>
      <c r="G317" s="147">
        <v>0</v>
      </c>
      <c r="H317" s="147">
        <v>0</v>
      </c>
    </row>
    <row r="318" spans="1:8" ht="15.75" customHeight="1" x14ac:dyDescent="0.25">
      <c r="A318" s="253">
        <v>3222</v>
      </c>
      <c r="B318" s="254"/>
      <c r="C318" s="255"/>
      <c r="D318" s="85" t="s">
        <v>249</v>
      </c>
      <c r="E318" s="64">
        <v>0</v>
      </c>
      <c r="F318" s="67">
        <v>0</v>
      </c>
      <c r="G318" s="67">
        <v>15000</v>
      </c>
      <c r="H318" s="67">
        <v>15000</v>
      </c>
    </row>
    <row r="319" spans="1:8" ht="18.75" customHeight="1" x14ac:dyDescent="0.25">
      <c r="A319" s="289" t="s">
        <v>212</v>
      </c>
      <c r="B319" s="290"/>
      <c r="C319" s="291"/>
      <c r="D319" s="108" t="s">
        <v>213</v>
      </c>
      <c r="E319" s="109">
        <f t="shared" ref="E319:G322" si="29">E320</f>
        <v>34473.47</v>
      </c>
      <c r="F319" s="110">
        <f t="shared" si="29"/>
        <v>35000</v>
      </c>
      <c r="G319" s="110">
        <f t="shared" si="29"/>
        <v>40000</v>
      </c>
      <c r="H319" s="110">
        <f>H320</f>
        <v>40000</v>
      </c>
    </row>
    <row r="320" spans="1:8" ht="15.75" customHeight="1" x14ac:dyDescent="0.25">
      <c r="A320" s="182"/>
      <c r="B320" s="183">
        <v>3</v>
      </c>
      <c r="C320" s="184"/>
      <c r="D320" s="108" t="s">
        <v>97</v>
      </c>
      <c r="E320" s="109">
        <f t="shared" si="29"/>
        <v>34473.47</v>
      </c>
      <c r="F320" s="110">
        <f t="shared" si="29"/>
        <v>35000</v>
      </c>
      <c r="G320" s="110">
        <f t="shared" si="29"/>
        <v>40000</v>
      </c>
      <c r="H320" s="110">
        <f>H321</f>
        <v>40000</v>
      </c>
    </row>
    <row r="321" spans="1:8" ht="15.75" customHeight="1" x14ac:dyDescent="0.25">
      <c r="A321" s="182"/>
      <c r="B321" s="183">
        <v>32</v>
      </c>
      <c r="C321" s="184"/>
      <c r="D321" s="108" t="s">
        <v>20</v>
      </c>
      <c r="E321" s="109">
        <f t="shared" si="29"/>
        <v>34473.47</v>
      </c>
      <c r="F321" s="110">
        <f t="shared" si="29"/>
        <v>35000</v>
      </c>
      <c r="G321" s="110">
        <f t="shared" si="29"/>
        <v>40000</v>
      </c>
      <c r="H321" s="110">
        <v>40000</v>
      </c>
    </row>
    <row r="322" spans="1:8" ht="15.75" customHeight="1" x14ac:dyDescent="0.25">
      <c r="A322" s="190"/>
      <c r="B322" s="191">
        <v>322</v>
      </c>
      <c r="C322" s="192"/>
      <c r="D322" s="95" t="s">
        <v>121</v>
      </c>
      <c r="E322" s="96">
        <f t="shared" si="29"/>
        <v>34473.47</v>
      </c>
      <c r="F322" s="97">
        <f t="shared" si="29"/>
        <v>35000</v>
      </c>
      <c r="G322" s="97">
        <f t="shared" si="29"/>
        <v>40000</v>
      </c>
      <c r="H322" s="97">
        <f>H323</f>
        <v>40000</v>
      </c>
    </row>
    <row r="323" spans="1:8" ht="15.75" customHeight="1" x14ac:dyDescent="0.25">
      <c r="A323" s="176"/>
      <c r="B323" s="177">
        <v>3222</v>
      </c>
      <c r="C323" s="178"/>
      <c r="D323" s="85" t="s">
        <v>249</v>
      </c>
      <c r="E323" s="64">
        <v>34473.47</v>
      </c>
      <c r="F323" s="67">
        <v>35000</v>
      </c>
      <c r="G323" s="67">
        <v>40000</v>
      </c>
      <c r="H323" s="67">
        <v>40000</v>
      </c>
    </row>
    <row r="324" spans="1:8" ht="15.75" customHeight="1" x14ac:dyDescent="0.25">
      <c r="A324" s="256" t="s">
        <v>228</v>
      </c>
      <c r="B324" s="257"/>
      <c r="C324" s="258"/>
      <c r="D324" s="188" t="s">
        <v>229</v>
      </c>
      <c r="E324" s="86">
        <f>E325</f>
        <v>403.37</v>
      </c>
      <c r="F324" s="87">
        <f>F325+F335</f>
        <v>300</v>
      </c>
      <c r="G324" s="87">
        <f>G325</f>
        <v>0</v>
      </c>
      <c r="H324" s="87">
        <f>H327</f>
        <v>0</v>
      </c>
    </row>
    <row r="325" spans="1:8" ht="15" customHeight="1" x14ac:dyDescent="0.25">
      <c r="A325" s="256" t="s">
        <v>230</v>
      </c>
      <c r="B325" s="257"/>
      <c r="C325" s="258"/>
      <c r="D325" s="188" t="s">
        <v>231</v>
      </c>
      <c r="E325" s="86">
        <f>E326</f>
        <v>403.37</v>
      </c>
      <c r="F325" s="87">
        <f>F326</f>
        <v>0</v>
      </c>
      <c r="G325" s="87">
        <f>G326</f>
        <v>0</v>
      </c>
      <c r="H325" s="87">
        <v>0</v>
      </c>
    </row>
    <row r="326" spans="1:8" ht="16.5" customHeight="1" x14ac:dyDescent="0.25">
      <c r="A326" s="173"/>
      <c r="B326" s="174">
        <v>4</v>
      </c>
      <c r="C326" s="175"/>
      <c r="D326" s="188" t="s">
        <v>11</v>
      </c>
      <c r="E326" s="86">
        <f>E327</f>
        <v>403.37</v>
      </c>
      <c r="F326" s="87">
        <f>F327</f>
        <v>0</v>
      </c>
      <c r="G326" s="87">
        <f>G327</f>
        <v>0</v>
      </c>
      <c r="H326" s="87">
        <v>0</v>
      </c>
    </row>
    <row r="327" spans="1:8" ht="15.75" customHeight="1" x14ac:dyDescent="0.25">
      <c r="A327" s="173"/>
      <c r="B327" s="174">
        <v>42</v>
      </c>
      <c r="C327" s="175"/>
      <c r="D327" s="188" t="s">
        <v>185</v>
      </c>
      <c r="E327" s="86">
        <f>E328</f>
        <v>403.37</v>
      </c>
      <c r="F327" s="87">
        <f>F329</f>
        <v>0</v>
      </c>
      <c r="G327" s="87">
        <f>G328+G333</f>
        <v>0</v>
      </c>
      <c r="H327" s="87">
        <v>0</v>
      </c>
    </row>
    <row r="328" spans="1:8" ht="15.75" customHeight="1" x14ac:dyDescent="0.25">
      <c r="A328" s="190"/>
      <c r="B328" s="191">
        <v>422</v>
      </c>
      <c r="C328" s="192"/>
      <c r="D328" s="95" t="s">
        <v>176</v>
      </c>
      <c r="E328" s="96">
        <f>E329+E330+E331+E332</f>
        <v>403.37</v>
      </c>
      <c r="F328" s="97">
        <f>F329+F330+F331+F332</f>
        <v>0</v>
      </c>
      <c r="G328" s="97">
        <f>G329+G330+G331+G332</f>
        <v>0</v>
      </c>
      <c r="H328" s="97">
        <v>0</v>
      </c>
    </row>
    <row r="329" spans="1:8" ht="15.75" customHeight="1" x14ac:dyDescent="0.25">
      <c r="A329" s="176"/>
      <c r="B329" s="177">
        <v>4221</v>
      </c>
      <c r="C329" s="178"/>
      <c r="D329" s="85" t="s">
        <v>177</v>
      </c>
      <c r="E329" s="64">
        <v>403.37</v>
      </c>
      <c r="F329" s="67">
        <v>0</v>
      </c>
      <c r="G329" s="67">
        <v>0</v>
      </c>
      <c r="H329" s="67">
        <v>0</v>
      </c>
    </row>
    <row r="330" spans="1:8" ht="15.75" customHeight="1" x14ac:dyDescent="0.25">
      <c r="A330" s="176"/>
      <c r="B330" s="177">
        <v>4223</v>
      </c>
      <c r="C330" s="178"/>
      <c r="D330" s="85" t="s">
        <v>178</v>
      </c>
      <c r="E330" s="64">
        <v>0</v>
      </c>
      <c r="F330" s="67">
        <v>0</v>
      </c>
      <c r="G330" s="67">
        <v>0</v>
      </c>
      <c r="H330" s="67">
        <v>0</v>
      </c>
    </row>
    <row r="331" spans="1:8" ht="27.75" customHeight="1" x14ac:dyDescent="0.25">
      <c r="A331" s="176"/>
      <c r="B331" s="177">
        <v>4226</v>
      </c>
      <c r="C331" s="178"/>
      <c r="D331" s="85" t="s">
        <v>179</v>
      </c>
      <c r="E331" s="64">
        <v>0</v>
      </c>
      <c r="F331" s="67">
        <v>0</v>
      </c>
      <c r="G331" s="67">
        <v>0</v>
      </c>
      <c r="H331" s="67">
        <v>0</v>
      </c>
    </row>
    <row r="332" spans="1:8" ht="27" customHeight="1" x14ac:dyDescent="0.25">
      <c r="A332" s="176"/>
      <c r="B332" s="177">
        <v>4227</v>
      </c>
      <c r="C332" s="178"/>
      <c r="D332" s="85" t="s">
        <v>180</v>
      </c>
      <c r="E332" s="64">
        <v>0</v>
      </c>
      <c r="F332" s="67">
        <v>0</v>
      </c>
      <c r="G332" s="67">
        <v>0</v>
      </c>
      <c r="H332" s="67">
        <v>0</v>
      </c>
    </row>
    <row r="333" spans="1:8" ht="27.75" customHeight="1" x14ac:dyDescent="0.25">
      <c r="A333" s="190"/>
      <c r="B333" s="191">
        <v>424</v>
      </c>
      <c r="C333" s="192"/>
      <c r="D333" s="95" t="s">
        <v>186</v>
      </c>
      <c r="E333" s="96">
        <f>E334</f>
        <v>0</v>
      </c>
      <c r="F333" s="97">
        <f>F334</f>
        <v>0</v>
      </c>
      <c r="G333" s="97">
        <f>G334</f>
        <v>0</v>
      </c>
      <c r="H333" s="97">
        <v>0</v>
      </c>
    </row>
    <row r="334" spans="1:8" ht="15.75" customHeight="1" x14ac:dyDescent="0.25">
      <c r="A334" s="176"/>
      <c r="B334" s="177">
        <v>4241</v>
      </c>
      <c r="C334" s="178"/>
      <c r="D334" s="85" t="s">
        <v>187</v>
      </c>
      <c r="E334" s="64">
        <v>0</v>
      </c>
      <c r="F334" s="67">
        <v>0</v>
      </c>
      <c r="G334" s="67">
        <v>0</v>
      </c>
      <c r="H334" s="67">
        <v>0</v>
      </c>
    </row>
    <row r="335" spans="1:8" ht="15.75" customHeight="1" x14ac:dyDescent="0.25">
      <c r="A335" s="256" t="s">
        <v>232</v>
      </c>
      <c r="B335" s="257"/>
      <c r="C335" s="258"/>
      <c r="D335" s="188" t="s">
        <v>213</v>
      </c>
      <c r="E335" s="86">
        <f t="shared" ref="E335:G336" si="30">E336</f>
        <v>303</v>
      </c>
      <c r="F335" s="87">
        <f t="shared" si="30"/>
        <v>300</v>
      </c>
      <c r="G335" s="87">
        <f t="shared" si="30"/>
        <v>800</v>
      </c>
      <c r="H335" s="87">
        <f>H337</f>
        <v>800</v>
      </c>
    </row>
    <row r="336" spans="1:8" ht="25.5" customHeight="1" x14ac:dyDescent="0.25">
      <c r="A336" s="173"/>
      <c r="B336" s="174">
        <v>4</v>
      </c>
      <c r="C336" s="175"/>
      <c r="D336" s="188" t="s">
        <v>11</v>
      </c>
      <c r="E336" s="86">
        <f t="shared" si="30"/>
        <v>303</v>
      </c>
      <c r="F336" s="87">
        <f t="shared" si="30"/>
        <v>300</v>
      </c>
      <c r="G336" s="87">
        <f t="shared" si="30"/>
        <v>800</v>
      </c>
      <c r="H336" s="87">
        <f>H337</f>
        <v>800</v>
      </c>
    </row>
    <row r="337" spans="1:8" ht="26.25" customHeight="1" x14ac:dyDescent="0.25">
      <c r="A337" s="173"/>
      <c r="B337" s="174">
        <v>42</v>
      </c>
      <c r="C337" s="175"/>
      <c r="D337" s="188" t="s">
        <v>185</v>
      </c>
      <c r="E337" s="86">
        <f>E338+E343</f>
        <v>303</v>
      </c>
      <c r="F337" s="87">
        <f>F338+F343</f>
        <v>300</v>
      </c>
      <c r="G337" s="87">
        <f>G338+G343</f>
        <v>800</v>
      </c>
      <c r="H337" s="87">
        <v>800</v>
      </c>
    </row>
    <row r="338" spans="1:8" ht="28.5" customHeight="1" x14ac:dyDescent="0.25">
      <c r="A338" s="179"/>
      <c r="B338" s="180">
        <v>422</v>
      </c>
      <c r="C338" s="181"/>
      <c r="D338" s="194" t="s">
        <v>176</v>
      </c>
      <c r="E338" s="90">
        <f>E339+E340+E341+E342</f>
        <v>0</v>
      </c>
      <c r="F338" s="91">
        <f>F339+F340+F341+F342</f>
        <v>0</v>
      </c>
      <c r="G338" s="91">
        <f>G339</f>
        <v>0</v>
      </c>
      <c r="H338" s="91">
        <v>0</v>
      </c>
    </row>
    <row r="339" spans="1:8" ht="33" customHeight="1" x14ac:dyDescent="0.25">
      <c r="A339" s="176"/>
      <c r="B339" s="177">
        <v>4221</v>
      </c>
      <c r="C339" s="178"/>
      <c r="D339" s="85" t="s">
        <v>177</v>
      </c>
      <c r="E339" s="64">
        <v>0</v>
      </c>
      <c r="F339" s="67">
        <v>0</v>
      </c>
      <c r="G339" s="67">
        <v>0</v>
      </c>
      <c r="H339" s="67">
        <v>0</v>
      </c>
    </row>
    <row r="340" spans="1:8" ht="15.75" customHeight="1" x14ac:dyDescent="0.25">
      <c r="A340" s="176"/>
      <c r="B340" s="177">
        <v>4223</v>
      </c>
      <c r="C340" s="178"/>
      <c r="D340" s="85" t="s">
        <v>178</v>
      </c>
      <c r="E340" s="64">
        <v>0</v>
      </c>
      <c r="F340" s="67">
        <v>0</v>
      </c>
      <c r="G340" s="67">
        <v>0</v>
      </c>
      <c r="H340" s="67">
        <v>0</v>
      </c>
    </row>
    <row r="341" spans="1:8" ht="15.75" customHeight="1" x14ac:dyDescent="0.25">
      <c r="A341" s="176"/>
      <c r="B341" s="177">
        <v>4226</v>
      </c>
      <c r="C341" s="178"/>
      <c r="D341" s="85" t="s">
        <v>179</v>
      </c>
      <c r="E341" s="64">
        <v>0</v>
      </c>
      <c r="F341" s="67">
        <f>F342</f>
        <v>0</v>
      </c>
      <c r="G341" s="67">
        <v>0</v>
      </c>
      <c r="H341" s="67">
        <v>0</v>
      </c>
    </row>
    <row r="342" spans="1:8" ht="30" customHeight="1" x14ac:dyDescent="0.25">
      <c r="A342" s="176"/>
      <c r="B342" s="177">
        <v>4227</v>
      </c>
      <c r="C342" s="178"/>
      <c r="D342" s="85" t="s">
        <v>180</v>
      </c>
      <c r="E342" s="64">
        <v>0</v>
      </c>
      <c r="F342" s="67">
        <v>0</v>
      </c>
      <c r="G342" s="67">
        <v>0</v>
      </c>
      <c r="H342" s="67">
        <v>0</v>
      </c>
    </row>
    <row r="343" spans="1:8" ht="28.5" customHeight="1" x14ac:dyDescent="0.25">
      <c r="A343" s="179"/>
      <c r="B343" s="180">
        <v>424</v>
      </c>
      <c r="C343" s="181"/>
      <c r="D343" s="194" t="s">
        <v>186</v>
      </c>
      <c r="E343" s="90">
        <f>E344</f>
        <v>303</v>
      </c>
      <c r="F343" s="91">
        <f>F344</f>
        <v>300</v>
      </c>
      <c r="G343" s="91">
        <f>G344</f>
        <v>800</v>
      </c>
      <c r="H343" s="91">
        <f>H344</f>
        <v>800</v>
      </c>
    </row>
    <row r="344" spans="1:8" ht="15.75" customHeight="1" x14ac:dyDescent="0.25">
      <c r="A344" s="176"/>
      <c r="B344" s="177">
        <v>4241</v>
      </c>
      <c r="C344" s="178"/>
      <c r="D344" s="85" t="s">
        <v>187</v>
      </c>
      <c r="E344" s="64">
        <v>303</v>
      </c>
      <c r="F344" s="67">
        <v>300</v>
      </c>
      <c r="G344" s="67">
        <v>800</v>
      </c>
      <c r="H344" s="67">
        <v>800</v>
      </c>
    </row>
    <row r="345" spans="1:8" ht="15.75" customHeight="1" x14ac:dyDescent="0.25">
      <c r="A345" s="256" t="s">
        <v>233</v>
      </c>
      <c r="B345" s="257"/>
      <c r="C345" s="258"/>
      <c r="D345" s="188" t="s">
        <v>234</v>
      </c>
      <c r="E345" s="86">
        <f>E350</f>
        <v>86.2</v>
      </c>
      <c r="F345" s="87">
        <f t="shared" ref="F345:G348" si="31">F346</f>
        <v>132.72</v>
      </c>
      <c r="G345" s="87">
        <f t="shared" si="31"/>
        <v>0</v>
      </c>
      <c r="H345" s="87">
        <f>H347</f>
        <v>0</v>
      </c>
    </row>
    <row r="346" spans="1:8" ht="15.75" customHeight="1" x14ac:dyDescent="0.25">
      <c r="A346" s="241">
        <v>3</v>
      </c>
      <c r="B346" s="242"/>
      <c r="C346" s="243"/>
      <c r="D346" s="83" t="s">
        <v>9</v>
      </c>
      <c r="E346" s="72">
        <f>E347</f>
        <v>0</v>
      </c>
      <c r="F346" s="84">
        <f t="shared" si="31"/>
        <v>132.72</v>
      </c>
      <c r="G346" s="84">
        <f t="shared" si="31"/>
        <v>0</v>
      </c>
      <c r="H346" s="84">
        <f>H347</f>
        <v>0</v>
      </c>
    </row>
    <row r="347" spans="1:8" ht="15.75" customHeight="1" x14ac:dyDescent="0.25">
      <c r="A347" s="241">
        <v>32</v>
      </c>
      <c r="B347" s="242"/>
      <c r="C347" s="243"/>
      <c r="D347" s="83" t="s">
        <v>20</v>
      </c>
      <c r="E347" s="72">
        <f>E348</f>
        <v>0</v>
      </c>
      <c r="F347" s="84">
        <f t="shared" si="31"/>
        <v>132.72</v>
      </c>
      <c r="G347" s="84">
        <f t="shared" si="31"/>
        <v>0</v>
      </c>
      <c r="H347" s="84">
        <v>0</v>
      </c>
    </row>
    <row r="348" spans="1:8" ht="27.75" customHeight="1" x14ac:dyDescent="0.25">
      <c r="A348" s="241">
        <v>322</v>
      </c>
      <c r="B348" s="242"/>
      <c r="C348" s="243"/>
      <c r="D348" s="83" t="s">
        <v>121</v>
      </c>
      <c r="E348" s="72">
        <f>E349</f>
        <v>0</v>
      </c>
      <c r="F348" s="84">
        <f t="shared" si="31"/>
        <v>132.72</v>
      </c>
      <c r="G348" s="84">
        <f t="shared" si="31"/>
        <v>0</v>
      </c>
      <c r="H348" s="84">
        <f>H349</f>
        <v>0</v>
      </c>
    </row>
    <row r="349" spans="1:8" ht="32.25" customHeight="1" x14ac:dyDescent="0.25">
      <c r="A349" s="253">
        <v>3221</v>
      </c>
      <c r="B349" s="254"/>
      <c r="C349" s="255"/>
      <c r="D349" s="85" t="s">
        <v>248</v>
      </c>
      <c r="E349" s="64">
        <v>0</v>
      </c>
      <c r="F349" s="67">
        <v>132.72</v>
      </c>
      <c r="G349" s="67">
        <v>0</v>
      </c>
      <c r="H349" s="67">
        <v>0</v>
      </c>
    </row>
    <row r="350" spans="1:8" ht="27.75" customHeight="1" x14ac:dyDescent="0.25">
      <c r="A350" s="173"/>
      <c r="B350" s="174">
        <v>4</v>
      </c>
      <c r="C350" s="175"/>
      <c r="D350" s="188" t="s">
        <v>11</v>
      </c>
      <c r="E350" s="86">
        <f t="shared" ref="E350:G352" si="32">E351</f>
        <v>86.2</v>
      </c>
      <c r="F350" s="87">
        <f t="shared" si="32"/>
        <v>0</v>
      </c>
      <c r="G350" s="87">
        <f t="shared" si="32"/>
        <v>0</v>
      </c>
      <c r="H350" s="87">
        <f>H351</f>
        <v>0</v>
      </c>
    </row>
    <row r="351" spans="1:8" ht="30.75" customHeight="1" x14ac:dyDescent="0.25">
      <c r="A351" s="173"/>
      <c r="B351" s="174">
        <v>42</v>
      </c>
      <c r="C351" s="175"/>
      <c r="D351" s="188" t="s">
        <v>185</v>
      </c>
      <c r="E351" s="86">
        <f t="shared" si="32"/>
        <v>86.2</v>
      </c>
      <c r="F351" s="87">
        <f t="shared" si="32"/>
        <v>0</v>
      </c>
      <c r="G351" s="87">
        <f t="shared" si="32"/>
        <v>0</v>
      </c>
      <c r="H351" s="87">
        <v>0</v>
      </c>
    </row>
    <row r="352" spans="1:8" ht="28.5" customHeight="1" x14ac:dyDescent="0.25">
      <c r="A352" s="111"/>
      <c r="B352" s="180">
        <v>424</v>
      </c>
      <c r="C352" s="181"/>
      <c r="D352" s="194" t="s">
        <v>186</v>
      </c>
      <c r="E352" s="90">
        <f t="shared" si="32"/>
        <v>86.2</v>
      </c>
      <c r="F352" s="91">
        <f t="shared" si="32"/>
        <v>0</v>
      </c>
      <c r="G352" s="116">
        <f t="shared" si="32"/>
        <v>0</v>
      </c>
      <c r="H352" s="91">
        <f>H353</f>
        <v>0</v>
      </c>
    </row>
    <row r="353" spans="1:8" ht="15.75" customHeight="1" x14ac:dyDescent="0.25">
      <c r="A353" s="176"/>
      <c r="B353" s="177">
        <v>4241</v>
      </c>
      <c r="C353" s="178"/>
      <c r="D353" s="85" t="s">
        <v>187</v>
      </c>
      <c r="E353" s="64">
        <v>86.2</v>
      </c>
      <c r="F353" s="67">
        <v>0</v>
      </c>
      <c r="G353" s="67">
        <v>0</v>
      </c>
      <c r="H353" s="67">
        <v>0</v>
      </c>
    </row>
    <row r="354" spans="1:8" ht="27.75" customHeight="1" x14ac:dyDescent="0.25">
      <c r="A354" s="256" t="s">
        <v>235</v>
      </c>
      <c r="B354" s="257"/>
      <c r="C354" s="258"/>
      <c r="D354" s="188" t="s">
        <v>236</v>
      </c>
      <c r="E354" s="86">
        <f>E355</f>
        <v>9118.89</v>
      </c>
      <c r="F354" s="87">
        <f>F355</f>
        <v>11000</v>
      </c>
      <c r="G354" s="87">
        <f>G355+G360</f>
        <v>12000</v>
      </c>
      <c r="H354" s="87">
        <f>H356+H361</f>
        <v>12000</v>
      </c>
    </row>
    <row r="355" spans="1:8" ht="36" customHeight="1" x14ac:dyDescent="0.25">
      <c r="A355" s="256" t="s">
        <v>212</v>
      </c>
      <c r="B355" s="257"/>
      <c r="C355" s="258"/>
      <c r="D355" s="188" t="s">
        <v>213</v>
      </c>
      <c r="E355" s="86">
        <f>E356+E360</f>
        <v>9118.89</v>
      </c>
      <c r="F355" s="87">
        <f>F356+F360</f>
        <v>11000</v>
      </c>
      <c r="G355" s="87">
        <f>G356</f>
        <v>10000</v>
      </c>
      <c r="H355" s="87">
        <f>H356</f>
        <v>10000</v>
      </c>
    </row>
    <row r="356" spans="1:8" ht="32.25" customHeight="1" x14ac:dyDescent="0.25">
      <c r="A356" s="173"/>
      <c r="B356" s="174">
        <v>3</v>
      </c>
      <c r="C356" s="175"/>
      <c r="D356" s="188" t="s">
        <v>97</v>
      </c>
      <c r="E356" s="86">
        <f t="shared" ref="E356:F358" si="33">E357</f>
        <v>7607.55</v>
      </c>
      <c r="F356" s="87">
        <f t="shared" si="33"/>
        <v>8000</v>
      </c>
      <c r="G356" s="87">
        <f>G357</f>
        <v>10000</v>
      </c>
      <c r="H356" s="87">
        <v>10000</v>
      </c>
    </row>
    <row r="357" spans="1:8" ht="30.75" customHeight="1" x14ac:dyDescent="0.25">
      <c r="A357" s="173"/>
      <c r="B357" s="174">
        <v>37</v>
      </c>
      <c r="C357" s="175"/>
      <c r="D357" s="188" t="s">
        <v>208</v>
      </c>
      <c r="E357" s="86">
        <f t="shared" si="33"/>
        <v>7607.55</v>
      </c>
      <c r="F357" s="87">
        <f t="shared" si="33"/>
        <v>8000</v>
      </c>
      <c r="G357" s="87">
        <f>G358</f>
        <v>10000</v>
      </c>
      <c r="H357" s="87">
        <f>H358</f>
        <v>10000</v>
      </c>
    </row>
    <row r="358" spans="1:8" ht="29.25" customHeight="1" x14ac:dyDescent="0.25">
      <c r="A358" s="179"/>
      <c r="B358" s="180">
        <v>372</v>
      </c>
      <c r="C358" s="181"/>
      <c r="D358" s="194" t="s">
        <v>209</v>
      </c>
      <c r="E358" s="90">
        <f t="shared" si="33"/>
        <v>7607.55</v>
      </c>
      <c r="F358" s="91">
        <f t="shared" si="33"/>
        <v>8000</v>
      </c>
      <c r="G358" s="91">
        <f>G359</f>
        <v>10000</v>
      </c>
      <c r="H358" s="91">
        <f>H359</f>
        <v>10000</v>
      </c>
    </row>
    <row r="359" spans="1:8" ht="15.75" customHeight="1" x14ac:dyDescent="0.25">
      <c r="A359" s="176"/>
      <c r="B359" s="177">
        <v>3722</v>
      </c>
      <c r="C359" s="178"/>
      <c r="D359" s="85" t="s">
        <v>210</v>
      </c>
      <c r="E359" s="64">
        <v>7607.55</v>
      </c>
      <c r="F359" s="67">
        <v>8000</v>
      </c>
      <c r="G359" s="67">
        <v>10000</v>
      </c>
      <c r="H359" s="67">
        <v>10000</v>
      </c>
    </row>
    <row r="360" spans="1:8" ht="29.25" customHeight="1" x14ac:dyDescent="0.25">
      <c r="A360" s="179"/>
      <c r="B360" s="180">
        <v>4</v>
      </c>
      <c r="C360" s="181"/>
      <c r="D360" s="194" t="s">
        <v>11</v>
      </c>
      <c r="E360" s="90">
        <f t="shared" ref="E360:G362" si="34">E361</f>
        <v>1511.34</v>
      </c>
      <c r="F360" s="91">
        <f t="shared" si="34"/>
        <v>3000</v>
      </c>
      <c r="G360" s="91">
        <f t="shared" si="34"/>
        <v>2000</v>
      </c>
      <c r="H360" s="91">
        <f>H361</f>
        <v>2000</v>
      </c>
    </row>
    <row r="361" spans="1:8" ht="15.75" customHeight="1" x14ac:dyDescent="0.25">
      <c r="A361" s="179"/>
      <c r="B361" s="180">
        <v>42</v>
      </c>
      <c r="C361" s="181"/>
      <c r="D361" s="194" t="s">
        <v>185</v>
      </c>
      <c r="E361" s="90">
        <f t="shared" si="34"/>
        <v>1511.34</v>
      </c>
      <c r="F361" s="91">
        <f t="shared" si="34"/>
        <v>3000</v>
      </c>
      <c r="G361" s="91">
        <f t="shared" si="34"/>
        <v>2000</v>
      </c>
      <c r="H361" s="91">
        <v>2000</v>
      </c>
    </row>
    <row r="362" spans="1:8" ht="15.75" customHeight="1" x14ac:dyDescent="0.25">
      <c r="A362" s="185"/>
      <c r="B362" s="186">
        <v>424</v>
      </c>
      <c r="C362" s="187"/>
      <c r="D362" s="194" t="s">
        <v>186</v>
      </c>
      <c r="E362" s="106">
        <f t="shared" si="34"/>
        <v>1511.34</v>
      </c>
      <c r="F362" s="107">
        <f t="shared" si="34"/>
        <v>3000</v>
      </c>
      <c r="G362" s="107">
        <f t="shared" si="34"/>
        <v>2000</v>
      </c>
      <c r="H362" s="107">
        <f>H363</f>
        <v>2000</v>
      </c>
    </row>
    <row r="363" spans="1:8" ht="15.75" customHeight="1" x14ac:dyDescent="0.25">
      <c r="A363" s="176"/>
      <c r="B363" s="177">
        <v>4241</v>
      </c>
      <c r="C363" s="178"/>
      <c r="D363" s="85" t="s">
        <v>187</v>
      </c>
      <c r="E363" s="64">
        <v>1511.34</v>
      </c>
      <c r="F363" s="67">
        <v>3000</v>
      </c>
      <c r="G363" s="67">
        <v>2000</v>
      </c>
      <c r="H363" s="67">
        <v>2000</v>
      </c>
    </row>
    <row r="364" spans="1:8" ht="25.5" customHeight="1" x14ac:dyDescent="0.25">
      <c r="A364" s="256" t="s">
        <v>237</v>
      </c>
      <c r="B364" s="257"/>
      <c r="C364" s="258"/>
      <c r="D364" s="188" t="s">
        <v>238</v>
      </c>
      <c r="E364" s="86">
        <f t="shared" ref="E364:G368" si="35">E365</f>
        <v>662.88</v>
      </c>
      <c r="F364" s="87">
        <f t="shared" si="35"/>
        <v>0</v>
      </c>
      <c r="G364" s="87">
        <f t="shared" si="35"/>
        <v>0</v>
      </c>
      <c r="H364" s="87">
        <f>H366</f>
        <v>0</v>
      </c>
    </row>
    <row r="365" spans="1:8" ht="15.75" customHeight="1" x14ac:dyDescent="0.25">
      <c r="A365" s="256" t="s">
        <v>212</v>
      </c>
      <c r="B365" s="257"/>
      <c r="C365" s="258"/>
      <c r="D365" s="188" t="s">
        <v>213</v>
      </c>
      <c r="E365" s="86">
        <f t="shared" si="35"/>
        <v>662.88</v>
      </c>
      <c r="F365" s="87">
        <f t="shared" si="35"/>
        <v>0</v>
      </c>
      <c r="G365" s="87">
        <f t="shared" si="35"/>
        <v>0</v>
      </c>
      <c r="H365" s="87">
        <f>H366</f>
        <v>0</v>
      </c>
    </row>
    <row r="366" spans="1:8" ht="32.25" customHeight="1" x14ac:dyDescent="0.25">
      <c r="A366" s="173"/>
      <c r="B366" s="174">
        <v>3</v>
      </c>
      <c r="C366" s="175"/>
      <c r="D366" s="188" t="s">
        <v>97</v>
      </c>
      <c r="E366" s="86">
        <f t="shared" si="35"/>
        <v>662.88</v>
      </c>
      <c r="F366" s="87">
        <f t="shared" si="35"/>
        <v>0</v>
      </c>
      <c r="G366" s="87">
        <f t="shared" si="35"/>
        <v>0</v>
      </c>
      <c r="H366" s="87">
        <v>0</v>
      </c>
    </row>
    <row r="367" spans="1:8" ht="38.25" customHeight="1" x14ac:dyDescent="0.25">
      <c r="A367" s="173"/>
      <c r="B367" s="174">
        <v>32</v>
      </c>
      <c r="C367" s="175"/>
      <c r="D367" s="188" t="s">
        <v>20</v>
      </c>
      <c r="E367" s="86">
        <f t="shared" si="35"/>
        <v>662.88</v>
      </c>
      <c r="F367" s="87">
        <f t="shared" si="35"/>
        <v>0</v>
      </c>
      <c r="G367" s="87">
        <f t="shared" si="35"/>
        <v>0</v>
      </c>
      <c r="H367" s="87">
        <f>H368</f>
        <v>0</v>
      </c>
    </row>
    <row r="368" spans="1:8" ht="30" customHeight="1" x14ac:dyDescent="0.25">
      <c r="A368" s="179"/>
      <c r="B368" s="180">
        <v>323</v>
      </c>
      <c r="C368" s="181"/>
      <c r="D368" s="194" t="s">
        <v>126</v>
      </c>
      <c r="E368" s="90">
        <f t="shared" si="35"/>
        <v>662.88</v>
      </c>
      <c r="F368" s="91">
        <f t="shared" si="35"/>
        <v>0</v>
      </c>
      <c r="G368" s="91">
        <f t="shared" si="35"/>
        <v>0</v>
      </c>
      <c r="H368" s="91">
        <f>H369</f>
        <v>0</v>
      </c>
    </row>
    <row r="369" spans="1:8" ht="15.75" customHeight="1" x14ac:dyDescent="0.25">
      <c r="A369" s="176"/>
      <c r="B369" s="177">
        <v>3231</v>
      </c>
      <c r="C369" s="178"/>
      <c r="D369" s="85" t="s">
        <v>127</v>
      </c>
      <c r="E369" s="64">
        <v>662.88</v>
      </c>
      <c r="F369" s="67">
        <v>0</v>
      </c>
      <c r="G369" s="67">
        <v>0</v>
      </c>
      <c r="H369" s="67">
        <v>0</v>
      </c>
    </row>
    <row r="370" spans="1:8" ht="29.25" customHeight="1" x14ac:dyDescent="0.25">
      <c r="A370" s="256" t="s">
        <v>239</v>
      </c>
      <c r="B370" s="257"/>
      <c r="C370" s="258"/>
      <c r="D370" s="188" t="s">
        <v>240</v>
      </c>
      <c r="E370" s="86">
        <f t="shared" ref="E370:G374" si="36">E371</f>
        <v>370.61</v>
      </c>
      <c r="F370" s="87">
        <f t="shared" si="36"/>
        <v>356.06</v>
      </c>
      <c r="G370" s="87">
        <f t="shared" si="36"/>
        <v>0</v>
      </c>
      <c r="H370" s="87">
        <f>H371</f>
        <v>392.75</v>
      </c>
    </row>
    <row r="371" spans="1:8" ht="15.75" customHeight="1" x14ac:dyDescent="0.25">
      <c r="A371" s="256" t="s">
        <v>212</v>
      </c>
      <c r="B371" s="257"/>
      <c r="C371" s="258"/>
      <c r="D371" s="188" t="s">
        <v>213</v>
      </c>
      <c r="E371" s="86">
        <f t="shared" si="36"/>
        <v>370.61</v>
      </c>
      <c r="F371" s="87">
        <f t="shared" si="36"/>
        <v>356.06</v>
      </c>
      <c r="G371" s="87">
        <f t="shared" si="36"/>
        <v>0</v>
      </c>
      <c r="H371" s="87">
        <f>H372</f>
        <v>392.75</v>
      </c>
    </row>
    <row r="372" spans="1:8" ht="15.75" customHeight="1" x14ac:dyDescent="0.25">
      <c r="A372" s="173"/>
      <c r="B372" s="174">
        <v>3</v>
      </c>
      <c r="C372" s="175"/>
      <c r="D372" s="188" t="s">
        <v>97</v>
      </c>
      <c r="E372" s="86">
        <f t="shared" si="36"/>
        <v>370.61</v>
      </c>
      <c r="F372" s="87">
        <f t="shared" si="36"/>
        <v>356.06</v>
      </c>
      <c r="G372" s="87">
        <f t="shared" si="36"/>
        <v>0</v>
      </c>
      <c r="H372" s="87">
        <f>H373</f>
        <v>392.75</v>
      </c>
    </row>
    <row r="373" spans="1:8" ht="15.75" customHeight="1" x14ac:dyDescent="0.25">
      <c r="A373" s="173"/>
      <c r="B373" s="174">
        <v>38</v>
      </c>
      <c r="C373" s="175"/>
      <c r="D373" s="188" t="s">
        <v>250</v>
      </c>
      <c r="E373" s="86">
        <f t="shared" si="36"/>
        <v>370.61</v>
      </c>
      <c r="F373" s="87">
        <f t="shared" si="36"/>
        <v>356.06</v>
      </c>
      <c r="G373" s="87">
        <f t="shared" si="36"/>
        <v>0</v>
      </c>
      <c r="H373" s="87">
        <f>H374</f>
        <v>392.75</v>
      </c>
    </row>
    <row r="374" spans="1:8" ht="15.75" customHeight="1" x14ac:dyDescent="0.25">
      <c r="A374" s="179"/>
      <c r="B374" s="180">
        <v>381</v>
      </c>
      <c r="C374" s="181"/>
      <c r="D374" s="194" t="s">
        <v>74</v>
      </c>
      <c r="E374" s="90">
        <f t="shared" si="36"/>
        <v>370.61</v>
      </c>
      <c r="F374" s="91">
        <f t="shared" si="36"/>
        <v>356.06</v>
      </c>
      <c r="G374" s="91">
        <f t="shared" si="36"/>
        <v>0</v>
      </c>
      <c r="H374" s="91">
        <f>H375</f>
        <v>392.75</v>
      </c>
    </row>
    <row r="375" spans="1:8" ht="15.75" customHeight="1" x14ac:dyDescent="0.25">
      <c r="A375" s="176"/>
      <c r="B375" s="177">
        <v>3812</v>
      </c>
      <c r="C375" s="178"/>
      <c r="D375" s="85" t="s">
        <v>251</v>
      </c>
      <c r="E375" s="64">
        <v>370.61</v>
      </c>
      <c r="F375" s="67">
        <v>356.06</v>
      </c>
      <c r="G375" s="67">
        <v>0</v>
      </c>
      <c r="H375" s="67">
        <v>392.75</v>
      </c>
    </row>
    <row r="376" spans="1:8" ht="51" customHeight="1" x14ac:dyDescent="0.25">
      <c r="A376" s="292" t="s">
        <v>252</v>
      </c>
      <c r="B376" s="293"/>
      <c r="C376" s="293"/>
      <c r="D376" s="294"/>
      <c r="E376" s="112">
        <f>E10+E19</f>
        <v>709392.97000000009</v>
      </c>
      <c r="F376" s="113">
        <f>F10+F19</f>
        <v>721801.04</v>
      </c>
      <c r="G376" s="113">
        <f>G10+G19</f>
        <v>929568</v>
      </c>
      <c r="H376" s="113">
        <f>H10+H19</f>
        <v>1026775.93</v>
      </c>
    </row>
    <row r="377" spans="1:8" ht="15.75" customHeight="1" x14ac:dyDescent="0.25"/>
    <row r="378" spans="1:8" ht="15.75" customHeight="1" x14ac:dyDescent="0.25"/>
    <row r="379" spans="1:8" ht="15.75" customHeight="1" x14ac:dyDescent="0.25"/>
    <row r="380" spans="1:8" ht="15.75" customHeight="1" x14ac:dyDescent="0.25"/>
    <row r="381" spans="1:8" ht="15.75" customHeight="1" x14ac:dyDescent="0.25"/>
  </sheetData>
  <mergeCells count="179">
    <mergeCell ref="A25:C25"/>
    <mergeCell ref="A26:C26"/>
    <mergeCell ref="A28:C28"/>
    <mergeCell ref="A27:C27"/>
    <mergeCell ref="A160:C160"/>
    <mergeCell ref="A161:C161"/>
    <mergeCell ref="A162:C162"/>
    <mergeCell ref="A163:C163"/>
    <mergeCell ref="A164:C164"/>
    <mergeCell ref="A165:C165"/>
    <mergeCell ref="A152:C152"/>
    <mergeCell ref="A166:C166"/>
    <mergeCell ref="A142:C142"/>
    <mergeCell ref="A153:C153"/>
    <mergeCell ref="A154:C154"/>
    <mergeCell ref="A155:C155"/>
    <mergeCell ref="A156:C156"/>
    <mergeCell ref="A157:C157"/>
    <mergeCell ref="A158:C158"/>
    <mergeCell ref="A159:C159"/>
    <mergeCell ref="A146:C146"/>
    <mergeCell ref="A147:C147"/>
    <mergeCell ref="A148:C148"/>
    <mergeCell ref="A149:C149"/>
    <mergeCell ref="A150:C150"/>
    <mergeCell ref="A151:C151"/>
    <mergeCell ref="A371:C371"/>
    <mergeCell ref="A376:D376"/>
    <mergeCell ref="A94:C94"/>
    <mergeCell ref="A98:C98"/>
    <mergeCell ref="A99:C99"/>
    <mergeCell ref="A95:C95"/>
    <mergeCell ref="A96:C96"/>
    <mergeCell ref="A97:C97"/>
    <mergeCell ref="A140:C140"/>
    <mergeCell ref="A349:C349"/>
    <mergeCell ref="A354:C354"/>
    <mergeCell ref="A355:C355"/>
    <mergeCell ref="A364:C364"/>
    <mergeCell ref="A365:C365"/>
    <mergeCell ref="A370:C370"/>
    <mergeCell ref="A325:C325"/>
    <mergeCell ref="A335:C335"/>
    <mergeCell ref="A345:C345"/>
    <mergeCell ref="A346:C346"/>
    <mergeCell ref="A347:C347"/>
    <mergeCell ref="A348:C348"/>
    <mergeCell ref="A315:C315"/>
    <mergeCell ref="A316:C316"/>
    <mergeCell ref="A317:C317"/>
    <mergeCell ref="A318:C318"/>
    <mergeCell ref="A319:C319"/>
    <mergeCell ref="A324:C324"/>
    <mergeCell ref="A287:C287"/>
    <mergeCell ref="A288:C288"/>
    <mergeCell ref="A289:C289"/>
    <mergeCell ref="A312:C312"/>
    <mergeCell ref="A313:C313"/>
    <mergeCell ref="A314:C314"/>
    <mergeCell ref="A247:C247"/>
    <mergeCell ref="A252:C252"/>
    <mergeCell ref="A269:C269"/>
    <mergeCell ref="A270:C270"/>
    <mergeCell ref="A275:C275"/>
    <mergeCell ref="A276:C276"/>
    <mergeCell ref="A195:C195"/>
    <mergeCell ref="A196:C196"/>
    <mergeCell ref="A197:C197"/>
    <mergeCell ref="A198:C198"/>
    <mergeCell ref="A199:C199"/>
    <mergeCell ref="A232:C232"/>
    <mergeCell ref="A189:C189"/>
    <mergeCell ref="A190:C190"/>
    <mergeCell ref="A191:C191"/>
    <mergeCell ref="A192:C192"/>
    <mergeCell ref="A193:C193"/>
    <mergeCell ref="A194:C194"/>
    <mergeCell ref="A183:C183"/>
    <mergeCell ref="A184:C184"/>
    <mergeCell ref="A185:C185"/>
    <mergeCell ref="A186:C186"/>
    <mergeCell ref="A187:C187"/>
    <mergeCell ref="A188:C188"/>
    <mergeCell ref="A177:C177"/>
    <mergeCell ref="A178:C178"/>
    <mergeCell ref="A179:C179"/>
    <mergeCell ref="A180:C180"/>
    <mergeCell ref="A181:C181"/>
    <mergeCell ref="A182:C182"/>
    <mergeCell ref="A171:C171"/>
    <mergeCell ref="A172:C172"/>
    <mergeCell ref="A173:C173"/>
    <mergeCell ref="A174:C174"/>
    <mergeCell ref="A175:C175"/>
    <mergeCell ref="A176:C176"/>
    <mergeCell ref="A126:C126"/>
    <mergeCell ref="A127:C127"/>
    <mergeCell ref="A167:C167"/>
    <mergeCell ref="A168:C168"/>
    <mergeCell ref="A169:C169"/>
    <mergeCell ref="A170:C170"/>
    <mergeCell ref="A141:C141"/>
    <mergeCell ref="A143:C143"/>
    <mergeCell ref="A144:C144"/>
    <mergeCell ref="A145:C145"/>
    <mergeCell ref="A100:C100"/>
    <mergeCell ref="A101:C101"/>
    <mergeCell ref="A106:C106"/>
    <mergeCell ref="A107:C107"/>
    <mergeCell ref="A112:C112"/>
    <mergeCell ref="A113:C113"/>
    <mergeCell ref="A77:C77"/>
    <mergeCell ref="A78:C78"/>
    <mergeCell ref="A79:C79"/>
    <mergeCell ref="A80:C80"/>
    <mergeCell ref="A87:C87"/>
    <mergeCell ref="A88:C88"/>
    <mergeCell ref="A76:C76"/>
    <mergeCell ref="A65:C65"/>
    <mergeCell ref="A66:C66"/>
    <mergeCell ref="A67:C67"/>
    <mergeCell ref="A68:C68"/>
    <mergeCell ref="A69:C69"/>
    <mergeCell ref="A59:C59"/>
    <mergeCell ref="A60:C60"/>
    <mergeCell ref="A61:C61"/>
    <mergeCell ref="A62:C62"/>
    <mergeCell ref="A63:C63"/>
    <mergeCell ref="A64:C64"/>
    <mergeCell ref="A53:C53"/>
    <mergeCell ref="A54:C54"/>
    <mergeCell ref="A55:C55"/>
    <mergeCell ref="A56:C56"/>
    <mergeCell ref="A57:C57"/>
    <mergeCell ref="A58:C58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17:C17"/>
    <mergeCell ref="A18:C18"/>
    <mergeCell ref="A19:C19"/>
    <mergeCell ref="A20:C20"/>
    <mergeCell ref="A29:C29"/>
    <mergeCell ref="A30:C30"/>
    <mergeCell ref="A21:C21"/>
    <mergeCell ref="A22:C22"/>
    <mergeCell ref="A23:C23"/>
    <mergeCell ref="A24:C24"/>
    <mergeCell ref="A11:C11"/>
    <mergeCell ref="A12:C12"/>
    <mergeCell ref="A13:C13"/>
    <mergeCell ref="A14:C14"/>
    <mergeCell ref="A15:C15"/>
    <mergeCell ref="A16:C16"/>
    <mergeCell ref="A1:H1"/>
    <mergeCell ref="A3:H3"/>
    <mergeCell ref="A5:C5"/>
    <mergeCell ref="A8:C8"/>
    <mergeCell ref="A9:C9"/>
    <mergeCell ref="A10:C1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REBALANS I</vt:lpstr>
      <vt:lpstr>usvojen rebalans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oš J.Badalića</cp:lastModifiedBy>
  <cp:lastPrinted>2025-09-04T07:48:51Z</cp:lastPrinted>
  <dcterms:created xsi:type="dcterms:W3CDTF">2022-08-12T12:51:27Z</dcterms:created>
  <dcterms:modified xsi:type="dcterms:W3CDTF">2025-10-06T10:04:27Z</dcterms:modified>
</cp:coreProperties>
</file>